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poleemploi.sharepoint.com/sites/NAQ-DRAMRAFGACHATSMARCHESMOYENSGENETAFFJURIDIQUES-ACHATSMARCHES-SAMS3S4IMMO/Documents partages/SAM S3 S4/002_S4_fonctionnement/01_TRAVAUX/26_TRAVAUX LE LAC/01_DCE publié/"/>
    </mc:Choice>
  </mc:AlternateContent>
  <xr:revisionPtr revIDLastSave="4" documentId="13_ncr:1_{D2D67260-DFEA-0246-B96E-8E8953D8C8BF}" xr6:coauthVersionLast="47" xr6:coauthVersionMax="47" xr10:uidLastSave="{62BB61EB-6E81-4843-A736-2054EAFFAE74}"/>
  <bookViews>
    <workbookView xWindow="28680" yWindow="1905" windowWidth="29040" windowHeight="15840" tabRatio="924" activeTab="2" xr2:uid="{00000000-000D-0000-FFFF-FFFF00000000}"/>
  </bookViews>
  <sheets>
    <sheet name="TEST" sheetId="18" state="hidden" r:id="rId1"/>
    <sheet name="info" sheetId="17" r:id="rId2"/>
    <sheet name="LOT 06" sheetId="73" r:id="rId3"/>
  </sheets>
  <externalReferences>
    <externalReference r:id="rId4"/>
  </externalReferences>
  <definedNames>
    <definedName name="_Toc211875723" localSheetId="2">'LOT 06'!$E$184</definedName>
    <definedName name="ATitre" localSheetId="2">'LOT 06'!#REF!</definedName>
    <definedName name="ATitre">#REF!</definedName>
    <definedName name="ATitre1" localSheetId="2">'LOT 06'!#REF!</definedName>
    <definedName name="ATitre1">#REF!</definedName>
    <definedName name="ATitre10" localSheetId="2">'LOT 06'!#REF!</definedName>
    <definedName name="ATitre10">#REF!</definedName>
    <definedName name="ATitre11" localSheetId="2">'LOT 06'!#REF!</definedName>
    <definedName name="ATitre11">#REF!</definedName>
    <definedName name="ATitre12" localSheetId="2">'LOT 06'!#REF!</definedName>
    <definedName name="ATitre12">#REF!</definedName>
    <definedName name="ATitre13" localSheetId="2">'LOT 06'!#REF!</definedName>
    <definedName name="ATitre13">#REF!</definedName>
    <definedName name="ATitre14" localSheetId="2">'LOT 06'!#REF!</definedName>
    <definedName name="ATitre14">#REF!</definedName>
    <definedName name="ATitre15" localSheetId="2">'LOT 06'!#REF!</definedName>
    <definedName name="ATitre15">#REF!</definedName>
    <definedName name="ATitre16" localSheetId="2">'LOT 06'!#REF!</definedName>
    <definedName name="ATitre16">#REF!</definedName>
    <definedName name="ATitre17" localSheetId="2">'LOT 06'!#REF!</definedName>
    <definedName name="ATitre17">#REF!</definedName>
    <definedName name="ATitre18" localSheetId="2">'LOT 06'!#REF!</definedName>
    <definedName name="ATitre18">#REF!</definedName>
    <definedName name="ATitre19" localSheetId="2">'LOT 06'!#REF!</definedName>
    <definedName name="ATitre19">#REF!</definedName>
    <definedName name="ATitre2" localSheetId="2">'LOT 06'!#REF!</definedName>
    <definedName name="ATitre2">#REF!</definedName>
    <definedName name="ATitre20" localSheetId="2">'LOT 06'!#REF!</definedName>
    <definedName name="ATitre20">#REF!</definedName>
    <definedName name="ATitre21" localSheetId="2">'LOT 06'!#REF!</definedName>
    <definedName name="ATitre21">#REF!</definedName>
    <definedName name="ATitre22" localSheetId="2">'LOT 06'!#REF!</definedName>
    <definedName name="ATitre22">#REF!</definedName>
    <definedName name="ATitre23" localSheetId="2">'LOT 06'!#REF!</definedName>
    <definedName name="ATitre23">#REF!</definedName>
    <definedName name="ATitre24" localSheetId="2">'LOT 06'!#REF!</definedName>
    <definedName name="ATitre24">#REF!</definedName>
    <definedName name="ATitre25" localSheetId="2">'LOT 06'!#REF!</definedName>
    <definedName name="ATitre25">#REF!</definedName>
    <definedName name="ATitre26" localSheetId="2">'LOT 06'!#REF!</definedName>
    <definedName name="ATitre26">#REF!</definedName>
    <definedName name="ATitre27" localSheetId="2">'LOT 06'!#REF!</definedName>
    <definedName name="ATitre27">#REF!</definedName>
    <definedName name="ATitre28" localSheetId="2">'LOT 06'!#REF!</definedName>
    <definedName name="ATitre28">#REF!</definedName>
    <definedName name="ATitre29" localSheetId="2">'LOT 06'!#REF!</definedName>
    <definedName name="ATitre29">#REF!</definedName>
    <definedName name="ATitre3" localSheetId="2">'LOT 06'!#REF!</definedName>
    <definedName name="ATitre3">#REF!</definedName>
    <definedName name="ATitre30" localSheetId="2">'LOT 06'!#REF!</definedName>
    <definedName name="ATitre30">#REF!</definedName>
    <definedName name="ATitre31" localSheetId="2">'LOT 06'!#REF!</definedName>
    <definedName name="ATitre31">#REF!</definedName>
    <definedName name="ATitre32" localSheetId="2">'LOT 06'!#REF!</definedName>
    <definedName name="ATitre32">#REF!</definedName>
    <definedName name="ATitre33" localSheetId="2">'LOT 06'!#REF!</definedName>
    <definedName name="ATitre33">#REF!</definedName>
    <definedName name="ATitre34" localSheetId="2">'LOT 06'!#REF!</definedName>
    <definedName name="ATitre34">#REF!</definedName>
    <definedName name="ATitre35" localSheetId="2">'LOT 06'!#REF!</definedName>
    <definedName name="ATitre35">#REF!</definedName>
    <definedName name="ATitre4" localSheetId="2">'LOT 06'!#REF!</definedName>
    <definedName name="ATitre4">#REF!</definedName>
    <definedName name="ATitre5" localSheetId="2">'LOT 06'!#REF!</definedName>
    <definedName name="ATitre5">#REF!</definedName>
    <definedName name="ATitre6" localSheetId="2">'LOT 06'!#REF!</definedName>
    <definedName name="ATitre6">#REF!</definedName>
    <definedName name="ATitre7" localSheetId="2">'LOT 06'!#REF!</definedName>
    <definedName name="ATitre7">#REF!</definedName>
    <definedName name="ATitre8" localSheetId="2">'LOT 06'!#REF!</definedName>
    <definedName name="ATitre8">#REF!</definedName>
    <definedName name="ATitre9" localSheetId="2">'LOT 06'!#REF!</definedName>
    <definedName name="ATitre9">#REF!</definedName>
    <definedName name="ATotal" localSheetId="2">'LOT 06'!$G$252:$H$252</definedName>
    <definedName name="ATotal">#REF!</definedName>
    <definedName name="ATotal1" localSheetId="2">'LOT 06'!#REF!</definedName>
    <definedName name="ATotal1">#REF!</definedName>
    <definedName name="ATotal10" localSheetId="2">'LOT 06'!#REF!</definedName>
    <definedName name="ATotal10">#REF!</definedName>
    <definedName name="ATotal11" localSheetId="2">'LOT 06'!#REF!</definedName>
    <definedName name="ATotal11">#REF!</definedName>
    <definedName name="ATotal12" localSheetId="2">'LOT 06'!#REF!</definedName>
    <definedName name="ATotal12">#REF!</definedName>
    <definedName name="ATotal13" localSheetId="2">'LOT 06'!#REF!</definedName>
    <definedName name="ATotal13">#REF!</definedName>
    <definedName name="ATotal14" localSheetId="2">'LOT 06'!#REF!</definedName>
    <definedName name="ATotal14">#REF!</definedName>
    <definedName name="ATotal15" localSheetId="2">'LOT 06'!#REF!</definedName>
    <definedName name="ATotal15">#REF!</definedName>
    <definedName name="ATotal16" localSheetId="2">'LOT 06'!#REF!</definedName>
    <definedName name="ATotal16">#REF!</definedName>
    <definedName name="ATotal17" localSheetId="2">'LOT 06'!#REF!</definedName>
    <definedName name="ATotal17">#REF!</definedName>
    <definedName name="ATotal18" localSheetId="2">'LOT 06'!#REF!</definedName>
    <definedName name="ATotal18">#REF!</definedName>
    <definedName name="ATotal19" localSheetId="2">'LOT 06'!#REF!</definedName>
    <definedName name="ATotal19">#REF!</definedName>
    <definedName name="ATotal2" localSheetId="2">'LOT 06'!#REF!</definedName>
    <definedName name="ATotal2">#REF!</definedName>
    <definedName name="ATotal20" localSheetId="2">'LOT 06'!#REF!</definedName>
    <definedName name="ATotal20">#REF!</definedName>
    <definedName name="ATotal21" localSheetId="2">'LOT 06'!#REF!</definedName>
    <definedName name="ATotal21">#REF!</definedName>
    <definedName name="ATotal22" localSheetId="2">'LOT 06'!#REF!</definedName>
    <definedName name="ATotal22">#REF!</definedName>
    <definedName name="ATotal23" localSheetId="2">'LOT 06'!#REF!</definedName>
    <definedName name="ATotal23">#REF!</definedName>
    <definedName name="ATotal24" localSheetId="2">'LOT 06'!#REF!</definedName>
    <definedName name="ATotal24">#REF!</definedName>
    <definedName name="ATotal25" localSheetId="2">'LOT 06'!#REF!</definedName>
    <definedName name="ATotal25">#REF!</definedName>
    <definedName name="ATotal26" localSheetId="2">'LOT 06'!#REF!</definedName>
    <definedName name="ATotal26">#REF!</definedName>
    <definedName name="ATotal27" localSheetId="2">'LOT 06'!#REF!</definedName>
    <definedName name="ATotal27">#REF!</definedName>
    <definedName name="ATotal28" localSheetId="2">'LOT 06'!#REF!</definedName>
    <definedName name="ATotal28">#REF!</definedName>
    <definedName name="ATotal29" localSheetId="2">'LOT 06'!#REF!</definedName>
    <definedName name="ATotal29">#REF!</definedName>
    <definedName name="ATotal3" localSheetId="2">'LOT 06'!#REF!</definedName>
    <definedName name="ATotal3">#REF!</definedName>
    <definedName name="ATotal30" localSheetId="2">'LOT 06'!#REF!</definedName>
    <definedName name="ATotal30">#REF!</definedName>
    <definedName name="ATotal31" localSheetId="2">'LOT 06'!#REF!</definedName>
    <definedName name="ATotal31">#REF!</definedName>
    <definedName name="ATotal32" localSheetId="2">'LOT 06'!#REF!</definedName>
    <definedName name="ATotal32">#REF!</definedName>
    <definedName name="ATotal33" localSheetId="2">'LOT 06'!#REF!</definedName>
    <definedName name="ATotal33">#REF!</definedName>
    <definedName name="ATotal34" localSheetId="2">'LOT 06'!#REF!</definedName>
    <definedName name="ATotal34">#REF!</definedName>
    <definedName name="ATotal35" localSheetId="2">'LOT 06'!#REF!</definedName>
    <definedName name="ATotal35">#REF!</definedName>
    <definedName name="ATotal4" localSheetId="2">'LOT 06'!#REF!</definedName>
    <definedName name="ATotal4">#REF!</definedName>
    <definedName name="ATotal5" localSheetId="2">'LOT 06'!#REF!</definedName>
    <definedName name="ATotal5">#REF!</definedName>
    <definedName name="ATotal6" localSheetId="2">'LOT 06'!#REF!</definedName>
    <definedName name="ATotal6">#REF!</definedName>
    <definedName name="ATotal7" localSheetId="2">'LOT 06'!#REF!</definedName>
    <definedName name="ATotal7">#REF!</definedName>
    <definedName name="ATotal8" localSheetId="2">'LOT 06'!#REF!</definedName>
    <definedName name="ATotal8">#REF!</definedName>
    <definedName name="ATotal9" localSheetId="2">'LOT 06'!#REF!</definedName>
    <definedName name="ATotal9">#REF!</definedName>
    <definedName name="_xlnm.Print_Titles" localSheetId="2">'LOT 06'!$1:$12</definedName>
    <definedName name="_xlnm.Print_Titles" localSheetId="0">TEST!$1:$8</definedName>
    <definedName name="ligne_bas_de_page" localSheetId="2">'LOT 06'!#REF!</definedName>
    <definedName name="ligne_bas_de_page">#REF!</definedName>
    <definedName name="ligne_complémentaire" localSheetId="2">'LOT 06'!#REF!</definedName>
    <definedName name="ligne_complémentaire">#REF!</definedName>
    <definedName name="ligne_normale" localSheetId="2">'LOT 06'!#REF!</definedName>
    <definedName name="ligne_normale">#REF!</definedName>
    <definedName name="ligne_titre" localSheetId="2">'LOT 06'!#REF!</definedName>
    <definedName name="ligne_titre">#REF!</definedName>
    <definedName name="LOT" localSheetId="2">#REF!</definedName>
    <definedName name="LOT">#REF!</definedName>
    <definedName name="paragraphe" localSheetId="2">'LOT 06'!#REF!</definedName>
    <definedName name="paragraphe">#REF!</definedName>
    <definedName name="paragraphe_recap" localSheetId="2">'LOT 06'!#REF!</definedName>
    <definedName name="paragraphe_recap">#REF!</definedName>
    <definedName name="réf_Affaire" localSheetId="2">#REF!</definedName>
    <definedName name="réf_Affaire">#REF!</definedName>
    <definedName name="réf_Client1" localSheetId="2">#REF!</definedName>
    <definedName name="réf_Client1">#REF!</definedName>
    <definedName name="réf_Client2" localSheetId="2">#REF!</definedName>
    <definedName name="réf_Client2">#REF!</definedName>
    <definedName name="réf_Client3" localSheetId="2">#REF!</definedName>
    <definedName name="réf_Client3">#REF!</definedName>
    <definedName name="réf_Date" localSheetId="2">#REF!</definedName>
    <definedName name="réf_Date">#REF!</definedName>
    <definedName name="réf_Référence" localSheetId="2">#REF!</definedName>
    <definedName name="réf_Référence">#REF!</definedName>
    <definedName name="réf_Titre1" localSheetId="2">#REF!</definedName>
    <definedName name="réf_Titre1">#REF!</definedName>
    <definedName name="réf_Titre2" localSheetId="2">#REF!</definedName>
    <definedName name="réf_Titre2">#REF!</definedName>
    <definedName name="réf_Titre3" localSheetId="2">#REF!</definedName>
    <definedName name="réf_Titre3">#REF!</definedName>
    <definedName name="Titre_paragraphe_1" localSheetId="2">'LOT 06'!#REF!</definedName>
    <definedName name="Titre_paragraphe_1">#REF!</definedName>
    <definedName name="_xlnm.Print_Area" localSheetId="1">info!$A$1:$F$50</definedName>
    <definedName name="_xlnm.Print_Area" localSheetId="2">'LOT 06'!$B$1:$S$261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2" i="73" l="1"/>
  <c r="S259" i="73"/>
  <c r="S247" i="73" l="1"/>
  <c r="S240" i="73"/>
  <c r="S244" i="73"/>
  <c r="S239" i="73"/>
  <c r="S227" i="73"/>
  <c r="S228" i="73"/>
  <c r="S229" i="73"/>
  <c r="S234" i="73"/>
  <c r="S226" i="73"/>
  <c r="S217" i="73"/>
  <c r="S216" i="73"/>
  <c r="S218" i="73"/>
  <c r="S219" i="73"/>
  <c r="S220" i="73"/>
  <c r="S215" i="73"/>
  <c r="S187" i="73"/>
  <c r="Q63" i="73"/>
  <c r="Q64" i="73"/>
  <c r="Q65" i="73"/>
  <c r="Q66" i="73"/>
  <c r="S66" i="73" s="1"/>
  <c r="Q67" i="73"/>
  <c r="S67" i="73" s="1"/>
  <c r="Q68" i="73"/>
  <c r="S68" i="73" s="1"/>
  <c r="Q69" i="73"/>
  <c r="S69" i="73" s="1"/>
  <c r="Q70" i="73"/>
  <c r="S70" i="73" s="1"/>
  <c r="Q71" i="73"/>
  <c r="Q72" i="73"/>
  <c r="Q73" i="73"/>
  <c r="Q74" i="73"/>
  <c r="Q75" i="73"/>
  <c r="Q76" i="73"/>
  <c r="S76" i="73" s="1"/>
  <c r="Q77" i="73"/>
  <c r="S77" i="73" s="1"/>
  <c r="Q78" i="73"/>
  <c r="S78" i="73" s="1"/>
  <c r="Q79" i="73"/>
  <c r="Q80" i="73"/>
  <c r="Q81" i="73"/>
  <c r="Q82" i="73"/>
  <c r="Q83" i="73"/>
  <c r="Q84" i="73"/>
  <c r="Q85" i="73"/>
  <c r="S85" i="73" s="1"/>
  <c r="Q182" i="73"/>
  <c r="Q183" i="73"/>
  <c r="Q184" i="73"/>
  <c r="S182" i="73"/>
  <c r="S183" i="73"/>
  <c r="S184" i="73"/>
  <c r="S185" i="73"/>
  <c r="S186" i="73"/>
  <c r="S188" i="73"/>
  <c r="S189" i="73"/>
  <c r="S190" i="73"/>
  <c r="S193" i="73"/>
  <c r="S173" i="73"/>
  <c r="S165" i="73"/>
  <c r="S167" i="73"/>
  <c r="S168" i="73"/>
  <c r="S135" i="73"/>
  <c r="S136" i="73"/>
  <c r="S138" i="73"/>
  <c r="S140" i="73"/>
  <c r="S144" i="73"/>
  <c r="S159" i="73"/>
  <c r="S134" i="73"/>
  <c r="S131" i="73"/>
  <c r="S117" i="73"/>
  <c r="S114" i="73"/>
  <c r="S109" i="73"/>
  <c r="S95" i="73"/>
  <c r="S80" i="73"/>
  <c r="S40" i="73"/>
  <c r="S41" i="73"/>
  <c r="S42" i="73"/>
  <c r="S45" i="73"/>
  <c r="S22" i="73"/>
  <c r="S23" i="73"/>
  <c r="S24" i="73"/>
  <c r="S25" i="73"/>
  <c r="S27" i="73"/>
  <c r="S30" i="73"/>
  <c r="S1" i="73"/>
  <c r="D2" i="73"/>
  <c r="D3" i="73"/>
  <c r="S3" i="73"/>
  <c r="W6" i="73"/>
  <c r="Q17" i="73"/>
  <c r="S17" i="73" s="1"/>
  <c r="S19" i="73" s="1"/>
  <c r="F19" i="73"/>
  <c r="U19" i="73"/>
  <c r="Q26" i="73"/>
  <c r="S26" i="73" s="1"/>
  <c r="Q28" i="73"/>
  <c r="S28" i="73" s="1"/>
  <c r="Q29" i="73"/>
  <c r="S29" i="73" s="1"/>
  <c r="F31" i="73"/>
  <c r="U31" i="73"/>
  <c r="Q39" i="73"/>
  <c r="S39" i="73" s="1"/>
  <c r="Q43" i="73"/>
  <c r="S43" i="73" s="1"/>
  <c r="Q44" i="73"/>
  <c r="S44" i="73" s="1"/>
  <c r="F46" i="73"/>
  <c r="U46" i="73"/>
  <c r="F54" i="73"/>
  <c r="Q60" i="73"/>
  <c r="S60" i="73" s="1"/>
  <c r="Q61" i="73"/>
  <c r="S61" i="73" s="1"/>
  <c r="Q62" i="73"/>
  <c r="S62" i="73" s="1"/>
  <c r="S63" i="73"/>
  <c r="S64" i="73"/>
  <c r="S65" i="73"/>
  <c r="S71" i="73"/>
  <c r="S72" i="73"/>
  <c r="S73" i="73"/>
  <c r="S74" i="73"/>
  <c r="S75" i="73"/>
  <c r="S79" i="73"/>
  <c r="F81" i="73"/>
  <c r="U81" i="73"/>
  <c r="F87" i="73"/>
  <c r="U87" i="73"/>
  <c r="Q95" i="73"/>
  <c r="Q96" i="73"/>
  <c r="S96" i="73" s="1"/>
  <c r="Q97" i="73"/>
  <c r="S97" i="73" s="1"/>
  <c r="Q98" i="73"/>
  <c r="S98" i="73" s="1"/>
  <c r="Q99" i="73"/>
  <c r="S99" i="73" s="1"/>
  <c r="Q100" i="73"/>
  <c r="S100" i="73" s="1"/>
  <c r="Q101" i="73"/>
  <c r="S101" i="73" s="1"/>
  <c r="Q102" i="73"/>
  <c r="S102" i="73" s="1"/>
  <c r="Q103" i="73"/>
  <c r="S103" i="73" s="1"/>
  <c r="Q104" i="73"/>
  <c r="S104" i="73" s="1"/>
  <c r="Q105" i="73"/>
  <c r="S105" i="73" s="1"/>
  <c r="Q106" i="73"/>
  <c r="S106" i="73" s="1"/>
  <c r="Q107" i="73"/>
  <c r="S107" i="73" s="1"/>
  <c r="Q108" i="73"/>
  <c r="S108" i="73" s="1"/>
  <c r="F110" i="73"/>
  <c r="U110" i="73"/>
  <c r="Q114" i="73"/>
  <c r="Q115" i="73"/>
  <c r="S115" i="73" s="1"/>
  <c r="Q116" i="73"/>
  <c r="S116" i="73" s="1"/>
  <c r="F118" i="73"/>
  <c r="U118" i="73"/>
  <c r="I121" i="73"/>
  <c r="J121" i="73"/>
  <c r="K121" i="73"/>
  <c r="L121" i="73"/>
  <c r="M121" i="73"/>
  <c r="N121" i="73"/>
  <c r="O121" i="73"/>
  <c r="F123" i="73"/>
  <c r="U123" i="73"/>
  <c r="Q127" i="73"/>
  <c r="S127" i="73" s="1"/>
  <c r="Q128" i="73"/>
  <c r="S128" i="73" s="1"/>
  <c r="Q129" i="73"/>
  <c r="S129" i="73" s="1"/>
  <c r="Q130" i="73"/>
  <c r="S130" i="73" s="1"/>
  <c r="F132" i="73"/>
  <c r="U132" i="73"/>
  <c r="Q137" i="73"/>
  <c r="S137" i="73" s="1"/>
  <c r="Q139" i="73"/>
  <c r="S139" i="73" s="1"/>
  <c r="Q140" i="73"/>
  <c r="Q141" i="73"/>
  <c r="S141" i="73" s="1"/>
  <c r="Q142" i="73"/>
  <c r="S142" i="73" s="1"/>
  <c r="Q143" i="73"/>
  <c r="S143" i="73" s="1"/>
  <c r="Q145" i="73"/>
  <c r="S145" i="73" s="1"/>
  <c r="Q146" i="73"/>
  <c r="S146" i="73" s="1"/>
  <c r="Q147" i="73"/>
  <c r="S147" i="73" s="1"/>
  <c r="Q148" i="73"/>
  <c r="S148" i="73" s="1"/>
  <c r="Q149" i="73"/>
  <c r="S149" i="73" s="1"/>
  <c r="Q150" i="73"/>
  <c r="S150" i="73" s="1"/>
  <c r="Q151" i="73"/>
  <c r="S151" i="73" s="1"/>
  <c r="Q152" i="73"/>
  <c r="S152" i="73" s="1"/>
  <c r="Q153" i="73"/>
  <c r="S153" i="73" s="1"/>
  <c r="Q154" i="73"/>
  <c r="S154" i="73" s="1"/>
  <c r="Q155" i="73"/>
  <c r="S155" i="73" s="1"/>
  <c r="Q156" i="73"/>
  <c r="S156" i="73" s="1"/>
  <c r="Q157" i="73"/>
  <c r="S157" i="73" s="1"/>
  <c r="Q158" i="73"/>
  <c r="S158" i="73" s="1"/>
  <c r="F160" i="73"/>
  <c r="U160" i="73"/>
  <c r="Q164" i="73"/>
  <c r="S164" i="73" s="1"/>
  <c r="Q165" i="73"/>
  <c r="Q166" i="73"/>
  <c r="S166" i="73" s="1"/>
  <c r="F169" i="73"/>
  <c r="U169" i="73"/>
  <c r="Q173" i="73"/>
  <c r="F175" i="73"/>
  <c r="U175" i="73"/>
  <c r="Q181" i="73"/>
  <c r="S181" i="73" s="1"/>
  <c r="Q185" i="73"/>
  <c r="Q186" i="73"/>
  <c r="Q187" i="73"/>
  <c r="I191" i="73"/>
  <c r="J191" i="73"/>
  <c r="K191" i="73"/>
  <c r="L191" i="73"/>
  <c r="M191" i="73"/>
  <c r="N191" i="73"/>
  <c r="O191" i="73"/>
  <c r="P191" i="73"/>
  <c r="Q192" i="73"/>
  <c r="S192" i="73" s="1"/>
  <c r="F194" i="73"/>
  <c r="U194" i="73"/>
  <c r="Q196" i="73"/>
  <c r="S196" i="73" s="1"/>
  <c r="S198" i="73" s="1"/>
  <c r="F198" i="73"/>
  <c r="U198" i="73"/>
  <c r="I200" i="73"/>
  <c r="J200" i="73"/>
  <c r="K200" i="73"/>
  <c r="L200" i="73"/>
  <c r="M200" i="73"/>
  <c r="N200" i="73"/>
  <c r="O200" i="73"/>
  <c r="P200" i="73"/>
  <c r="F202" i="73"/>
  <c r="U202" i="73"/>
  <c r="Q209" i="73"/>
  <c r="S209" i="73" s="1"/>
  <c r="S211" i="73" s="1"/>
  <c r="F211" i="73"/>
  <c r="U211" i="73"/>
  <c r="F222" i="73"/>
  <c r="U222" i="73"/>
  <c r="Q228" i="73"/>
  <c r="Q230" i="73"/>
  <c r="S230" i="73" s="1"/>
  <c r="Q231" i="73"/>
  <c r="S231" i="73" s="1"/>
  <c r="Q232" i="73"/>
  <c r="S232" i="73" s="1"/>
  <c r="Q233" i="73"/>
  <c r="S233" i="73" s="1"/>
  <c r="F235" i="73"/>
  <c r="U235" i="73"/>
  <c r="Q239" i="73"/>
  <c r="Q240" i="73"/>
  <c r="Q241" i="73"/>
  <c r="S241" i="73" s="1"/>
  <c r="Q242" i="73"/>
  <c r="S242" i="73" s="1"/>
  <c r="Q243" i="73"/>
  <c r="S243" i="73" s="1"/>
  <c r="F245" i="73"/>
  <c r="U245" i="73"/>
  <c r="Q247" i="73"/>
  <c r="F249" i="73"/>
  <c r="U249" i="73"/>
  <c r="U252" i="73"/>
  <c r="Q259" i="73"/>
  <c r="S46" i="73" l="1"/>
  <c r="S175" i="73"/>
  <c r="S249" i="73"/>
  <c r="S132" i="73"/>
  <c r="S160" i="73"/>
  <c r="S222" i="73"/>
  <c r="S87" i="73"/>
  <c r="S31" i="73"/>
  <c r="S245" i="73"/>
  <c r="S235" i="73"/>
  <c r="Q200" i="73"/>
  <c r="Q191" i="73"/>
  <c r="S191" i="73" s="1"/>
  <c r="S194" i="73" s="1"/>
  <c r="S169" i="73"/>
  <c r="Q121" i="73"/>
  <c r="S110" i="73"/>
  <c r="S118" i="73"/>
  <c r="S81" i="73"/>
  <c r="S200" i="73" l="1"/>
  <c r="S202" i="73" s="1"/>
  <c r="S121" i="73"/>
  <c r="S123" i="73" s="1"/>
  <c r="S253" i="73" l="1"/>
  <c r="S254" i="73" s="1"/>
  <c r="E10" i="18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<sst xmlns="http://schemas.openxmlformats.org/spreadsheetml/2006/main" count="458" uniqueCount="322">
  <si>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</si>
  <si>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</si>
  <si>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</si>
  <si>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</si>
  <si>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</si>
  <si>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</si>
  <si>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</si>
  <si>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</si>
  <si>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</si>
  <si>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</si>
  <si>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</si>
  <si>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</si>
  <si>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</si>
  <si>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PM</t>
  </si>
  <si>
    <t>U</t>
  </si>
  <si>
    <t>LOT 01 - ????</t>
  </si>
  <si>
    <t xml:space="preserve">CADRE DE DECOMPOSITION </t>
  </si>
  <si>
    <t>DU PRIX GLOBAL ET FORFAITAIRE</t>
  </si>
  <si>
    <t>LISTE DES CORPS D'ÉTAT</t>
  </si>
  <si>
    <t>Lot 00 - CCFTg commun</t>
  </si>
  <si>
    <t>Lot 02 - Sols souples, sols durs et faïences</t>
  </si>
  <si>
    <t>Lot 03 - Acoustique</t>
  </si>
  <si>
    <t>Lot 04 - Serrurerie</t>
  </si>
  <si>
    <t>Lot 06 - Electricité </t>
  </si>
  <si>
    <t>ens</t>
  </si>
  <si>
    <t>Travaux à prévoir</t>
  </si>
  <si>
    <t>Principe</t>
  </si>
  <si>
    <t>SO</t>
  </si>
  <si>
    <t>Prestations</t>
  </si>
  <si>
    <t>Repérage et recettes</t>
  </si>
  <si>
    <t>Câblages cuivre et connecteur RJ45</t>
  </si>
  <si>
    <t>Panneau de brassage 24 connecteurs</t>
  </si>
  <si>
    <t>Cablage fibre optique</t>
  </si>
  <si>
    <t>Tiroir optique</t>
  </si>
  <si>
    <t>Baie informatique</t>
  </si>
  <si>
    <t>A la charge du bailleur</t>
  </si>
  <si>
    <t>SSI</t>
  </si>
  <si>
    <t>Porte de garage basculante</t>
  </si>
  <si>
    <t>Alimentations spécifiques</t>
  </si>
  <si>
    <t>Installation des blocs nourrices</t>
  </si>
  <si>
    <t>Vidéoprojecteur</t>
  </si>
  <si>
    <t>PT1</t>
  </si>
  <si>
    <t>PT station</t>
  </si>
  <si>
    <t>1PC+1RJ</t>
  </si>
  <si>
    <t>PT écran</t>
  </si>
  <si>
    <t>1PC+1RJ+1HDMI</t>
  </si>
  <si>
    <t>2 RJ45</t>
  </si>
  <si>
    <t>1 RJ45</t>
  </si>
  <si>
    <t>6PC 16A</t>
  </si>
  <si>
    <t>4PC 16A</t>
  </si>
  <si>
    <t>3PC 16A</t>
  </si>
  <si>
    <t>2PC 16A</t>
  </si>
  <si>
    <t>1PC 16A</t>
  </si>
  <si>
    <t>PC 16A site ménage</t>
  </si>
  <si>
    <t>Raccordement isolé</t>
  </si>
  <si>
    <t>Appareillages</t>
  </si>
  <si>
    <t>BAES complémentaire</t>
  </si>
  <si>
    <t>Eclairage de sécurité</t>
  </si>
  <si>
    <t>Commande</t>
  </si>
  <si>
    <t>Spots LED sur détection</t>
  </si>
  <si>
    <t>Applique murale</t>
  </si>
  <si>
    <t>Bandeau LED intégré dans mobilier</t>
  </si>
  <si>
    <t>Eclairage</t>
  </si>
  <si>
    <t xml:space="preserve">Compris dans les postes terminaux </t>
  </si>
  <si>
    <t xml:space="preserve">Câblages </t>
  </si>
  <si>
    <t xml:space="preserve">Cheminement </t>
  </si>
  <si>
    <t xml:space="preserve">Principe </t>
  </si>
  <si>
    <t>Distribution</t>
  </si>
  <si>
    <t xml:space="preserve">Cheminement de câbles </t>
  </si>
  <si>
    <t>Cheminement généraux et canalisations</t>
  </si>
  <si>
    <t>Raccordement à la terre</t>
  </si>
  <si>
    <t>Consuel</t>
  </si>
  <si>
    <t>Tableau éléctrique</t>
  </si>
  <si>
    <t>France TRAVAIL BORDEAUX  - AMENAGEMENT DES ETAGES R+2 AU R+8 DU BATIMENT B &amp; C</t>
  </si>
  <si>
    <t>Lot 01 - Aménagement intérieur de second œuvre</t>
  </si>
  <si>
    <t>AMENAGEMENTS DE LA NOUVELLE DIRECTION REGIONALE « LE LAC »
 FRANCE TRAVAIL NOUVELLE-AQUITAINE Direction régionale "Le Lac"
 France Travail Bordeaux 
 25 Rue du Cardinal Richaud 33000 Bordeaux</t>
  </si>
  <si>
    <t xml:space="preserve">Lot 05 - Ventilation, plomberie </t>
  </si>
  <si>
    <t xml:space="preserve">Montant total BASE TTC : </t>
  </si>
  <si>
    <t xml:space="preserve">Montant total BASE HT  : </t>
  </si>
  <si>
    <t>ml</t>
  </si>
  <si>
    <t>Q</t>
  </si>
  <si>
    <t>Total € HT</t>
  </si>
  <si>
    <t>R+8</t>
  </si>
  <si>
    <t>R+7</t>
  </si>
  <si>
    <t>R+6</t>
  </si>
  <si>
    <t>R+5</t>
  </si>
  <si>
    <t>R+4</t>
  </si>
  <si>
    <t>PU € HT</t>
  </si>
  <si>
    <t>Lampe de bureau sur pied compris prise et raccordement</t>
  </si>
  <si>
    <t>Prestation Supplémentaire Eventuelle</t>
  </si>
  <si>
    <t>Mise en service-Formation</t>
  </si>
  <si>
    <t>Infrastructure de communication</t>
  </si>
  <si>
    <t>Supervision</t>
  </si>
  <si>
    <t>Panneaux d'affichage</t>
  </si>
  <si>
    <t>Capteurs par place</t>
  </si>
  <si>
    <t>Systéme de guidage à la place</t>
  </si>
  <si>
    <t>Feux bicolor</t>
  </si>
  <si>
    <t>Boucle au sol</t>
  </si>
  <si>
    <t>BP</t>
  </si>
  <si>
    <t>En haut de rampe</t>
  </si>
  <si>
    <t>En bas de rampe</t>
  </si>
  <si>
    <t>Gestion des flux véhicules rampes de parking</t>
  </si>
  <si>
    <t>Constuit dans le cadre du projet</t>
  </si>
  <si>
    <t>Construit par LINKSCITY</t>
  </si>
  <si>
    <t>Pour certain locaux à l'intérieur des plateaux de bureaux</t>
  </si>
  <si>
    <t>Pour rentrer dans les plateaux de bureaux</t>
  </si>
  <si>
    <t>Contrôle d'accés</t>
  </si>
  <si>
    <t>Installation des écrans</t>
  </si>
  <si>
    <t>Carrotage</t>
  </si>
  <si>
    <t>Pour téléphone</t>
  </si>
  <si>
    <t>Pour ordinateur</t>
  </si>
  <si>
    <t>Cables terminaux</t>
  </si>
  <si>
    <t>Onduleur</t>
  </si>
  <si>
    <t>VDI</t>
  </si>
  <si>
    <t xml:space="preserve">Prise RJ45 en attente </t>
  </si>
  <si>
    <t>WIFI</t>
  </si>
  <si>
    <t>Déplacement de DS</t>
  </si>
  <si>
    <t>Diffuseur visuel</t>
  </si>
  <si>
    <t>Diffuseur sonore et lumineux</t>
  </si>
  <si>
    <t>Pour Equans</t>
  </si>
  <si>
    <t>Pour plateau bureau éléctrique</t>
  </si>
  <si>
    <t>Pour systéme sonore</t>
  </si>
  <si>
    <t>Pour écran de projection</t>
  </si>
  <si>
    <t>Pour logo</t>
  </si>
  <si>
    <t>Pour écran enrouleur éléctrique</t>
  </si>
  <si>
    <t>Pour affiche rétroéclairée</t>
  </si>
  <si>
    <t>A disposition du maitre d'ouvrage</t>
  </si>
  <si>
    <t>Ballon ECS</t>
  </si>
  <si>
    <t>Pour lot 5</t>
  </si>
  <si>
    <t>Porte lève-vite</t>
  </si>
  <si>
    <t>Pour équipements de la rampe et parking</t>
  </si>
  <si>
    <t>Pour le lot 4</t>
  </si>
  <si>
    <t>Pour le lot 1</t>
  </si>
  <si>
    <t>Feux bicolore bas de rampe</t>
  </si>
  <si>
    <t>Feux bicolore haut de rampe</t>
  </si>
  <si>
    <t>Pour les vidéophones</t>
  </si>
  <si>
    <t>Pour les baies informatique</t>
  </si>
  <si>
    <t>Pour le présent lot</t>
  </si>
  <si>
    <t>PT3</t>
  </si>
  <si>
    <t>PT2</t>
  </si>
  <si>
    <t>Bloc-Nourice</t>
  </si>
  <si>
    <t>4PC+2RJ</t>
  </si>
  <si>
    <t>PT4 pour repros</t>
  </si>
  <si>
    <t>3 RJ45</t>
  </si>
  <si>
    <t>Spots LED encatré BT</t>
  </si>
  <si>
    <t>Spots LED en saillie</t>
  </si>
  <si>
    <t>Descentes complémentaire</t>
  </si>
  <si>
    <t>Existant</t>
  </si>
  <si>
    <t>Goulotte</t>
  </si>
  <si>
    <t>Sujétion de finitions propre pour laisser apparent</t>
  </si>
  <si>
    <t>A prévoir</t>
  </si>
  <si>
    <t>Tableautin local repro R4 – Goulotte - Prises</t>
  </si>
  <si>
    <t>Local VDI principal R6 – Goulotte – Prises</t>
  </si>
  <si>
    <t>Tableautin</t>
  </si>
  <si>
    <t>TD divisionnaire</t>
  </si>
  <si>
    <t>Coffret de chantier</t>
  </si>
  <si>
    <t>Eclairage de chantier</t>
  </si>
  <si>
    <t>Prestation pour le chantier</t>
  </si>
  <si>
    <t>Bat C</t>
  </si>
  <si>
    <t>Bat B</t>
  </si>
  <si>
    <t>Q Total</t>
  </si>
  <si>
    <t>Pk</t>
  </si>
  <si>
    <t>DCE ind B</t>
  </si>
  <si>
    <t xml:space="preserve">T.V.A. 20 % : </t>
  </si>
  <si>
    <t>Nom et adresse du candidat :</t>
  </si>
  <si>
    <t>Séche Cheveux</t>
  </si>
  <si>
    <t>Cablage en étoile des 4 éléments jusqu'au local technique R+3 batiment C</t>
  </si>
  <si>
    <t>Coordination avec EQUANS et mise en service</t>
  </si>
  <si>
    <t>Cablage RJ45 entre tous les éléments</t>
  </si>
  <si>
    <t>Centrale vidéophonie</t>
  </si>
  <si>
    <t>Recepteurs muraux intérieurs</t>
  </si>
  <si>
    <t>Platine interphone</t>
  </si>
  <si>
    <t>Platine vidéophone de facade</t>
  </si>
  <si>
    <t>Vidéophonie</t>
  </si>
  <si>
    <t>Kit by-pass manuelle rackable</t>
  </si>
  <si>
    <t>Onduleur 6kVA rackable</t>
  </si>
  <si>
    <t>Remise en service et essais</t>
  </si>
  <si>
    <t>Sans objet</t>
  </si>
  <si>
    <t>Cordon 180 cm avec 2 connecteurs IEC male</t>
  </si>
  <si>
    <t>Cordon 300 cm avec 1 connecteur IEC male et prise mal 2PC-E</t>
  </si>
  <si>
    <t>Encastrment d'un bloc de prise selon détails CCFT</t>
  </si>
  <si>
    <t>PC dans goulotte avec cablage et départ dans le TD</t>
  </si>
  <si>
    <t>Equipement des tables des SDR du R4</t>
  </si>
  <si>
    <t>PT Box</t>
  </si>
  <si>
    <t>5PC 16A</t>
  </si>
  <si>
    <t>Existant non modifié</t>
  </si>
  <si>
    <t>Autre niveau</t>
  </si>
  <si>
    <t>Luminaire décoratif Impact Acoustic Umbra Round 800</t>
  </si>
  <si>
    <t>Luminaire décoratif Float Ringlight 800</t>
  </si>
  <si>
    <t>Luminaire décoratif Twist XL</t>
  </si>
  <si>
    <t>Luminaire décoratif Brise 1000</t>
  </si>
  <si>
    <t>Neuf au R8</t>
  </si>
  <si>
    <t>Dalle 600x600</t>
  </si>
  <si>
    <t>Neuf au R4</t>
  </si>
  <si>
    <t>Rectiligne</t>
  </si>
  <si>
    <t>Spot</t>
  </si>
  <si>
    <t>Luminaires existant à déplacer</t>
  </si>
  <si>
    <t>Numéro de l'article CCFT</t>
  </si>
  <si>
    <t>Luminaire Impact Acoustic Sensa 1480*63*300mm</t>
  </si>
  <si>
    <t>Luminaire Lumenear - Toad 750 - salles pléniéres</t>
  </si>
  <si>
    <t>Luminaire  Barazzi - CHIP Sol Trio Globe</t>
  </si>
  <si>
    <t>3.1</t>
  </si>
  <si>
    <t>3.1.1</t>
  </si>
  <si>
    <t>3.1.2</t>
  </si>
  <si>
    <t>3.3</t>
  </si>
  <si>
    <t>3.4</t>
  </si>
  <si>
    <t>3.2.3.1</t>
  </si>
  <si>
    <t>3.2.3.2</t>
  </si>
  <si>
    <t>3.2.3.2.1</t>
  </si>
  <si>
    <t>3.2.3.2.2</t>
  </si>
  <si>
    <t>3.2</t>
  </si>
  <si>
    <t>3.2.1</t>
  </si>
  <si>
    <t>3.2.2</t>
  </si>
  <si>
    <t>3.2.3</t>
  </si>
  <si>
    <t>3.4.1</t>
  </si>
  <si>
    <t>3.4.1.1</t>
  </si>
  <si>
    <t>3.4.1.2</t>
  </si>
  <si>
    <t>3.4.1.3</t>
  </si>
  <si>
    <t>3.4.2</t>
  </si>
  <si>
    <t>3.4.2.1</t>
  </si>
  <si>
    <t>3.4.2.2</t>
  </si>
  <si>
    <t>3.4.2.3</t>
  </si>
  <si>
    <t>3.5</t>
  </si>
  <si>
    <t>3.5.1</t>
  </si>
  <si>
    <t>3.5.2</t>
  </si>
  <si>
    <t>3.5.3</t>
  </si>
  <si>
    <t>3.6</t>
  </si>
  <si>
    <t>3.6.1</t>
  </si>
  <si>
    <t>3.6.2</t>
  </si>
  <si>
    <t>3.6.2.1</t>
  </si>
  <si>
    <t>3.6.2.2</t>
  </si>
  <si>
    <t>3.6.2.3</t>
  </si>
  <si>
    <t>3.6.3</t>
  </si>
  <si>
    <t>3.6.3.1</t>
  </si>
  <si>
    <t>3.6.3.2</t>
  </si>
  <si>
    <t>3.6.3.3</t>
  </si>
  <si>
    <t>3.6.3.4</t>
  </si>
  <si>
    <t>3.6.4</t>
  </si>
  <si>
    <t>3.6.4.1</t>
  </si>
  <si>
    <t>3.6.4.2</t>
  </si>
  <si>
    <t>3.6.4.3</t>
  </si>
  <si>
    <t>3.6.4.4</t>
  </si>
  <si>
    <t>3.6.4.5</t>
  </si>
  <si>
    <t>3.6.4.6</t>
  </si>
  <si>
    <t>3.6.4.7</t>
  </si>
  <si>
    <t>3.6.5</t>
  </si>
  <si>
    <t>3.6.6</t>
  </si>
  <si>
    <t>3.7</t>
  </si>
  <si>
    <t>3.8</t>
  </si>
  <si>
    <t>3.9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</si>
  <si>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</si>
  <si>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</si>
  <si>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</si>
  <si>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</si>
  <si>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</si>
  <si>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</si>
  <si>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</si>
  <si>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</si>
  <si>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</si>
  <si>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</si>
  <si>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3.9.11</t>
  </si>
  <si>
    <t>3.9.12</t>
  </si>
  <si>
    <t>3.9.13</t>
  </si>
  <si>
    <t>3.9.14</t>
  </si>
  <si>
    <t>3.9.15</t>
  </si>
  <si>
    <t>3.10</t>
  </si>
  <si>
    <t>3.10.1</t>
  </si>
  <si>
    <t>3.10.2</t>
  </si>
  <si>
    <t>3.10.3</t>
  </si>
  <si>
    <t>3.11</t>
  </si>
  <si>
    <t>3.12</t>
  </si>
  <si>
    <t>3.13</t>
  </si>
  <si>
    <t>3.13.1</t>
  </si>
  <si>
    <t>3.13.2</t>
  </si>
  <si>
    <t>3.13.3</t>
  </si>
  <si>
    <t>3.13.4</t>
  </si>
  <si>
    <t>3.13.5</t>
  </si>
  <si>
    <t>3.13.6</t>
  </si>
  <si>
    <t>3.14</t>
  </si>
  <si>
    <t>3.15</t>
  </si>
  <si>
    <t>3.16</t>
  </si>
  <si>
    <t>3.16.1</t>
  </si>
  <si>
    <t>3.16.2</t>
  </si>
  <si>
    <t>3.16.3</t>
  </si>
  <si>
    <t>3.16.4</t>
  </si>
  <si>
    <t>3.16.5</t>
  </si>
  <si>
    <t>3.16.6</t>
  </si>
  <si>
    <t>3.16.7</t>
  </si>
  <si>
    <t>3.16.8</t>
  </si>
  <si>
    <t>3.16.9</t>
  </si>
  <si>
    <t>3.16.9.1</t>
  </si>
  <si>
    <t>3.16.9.2</t>
  </si>
  <si>
    <t>3.17</t>
  </si>
  <si>
    <t>3.18</t>
  </si>
  <si>
    <t>3.19</t>
  </si>
  <si>
    <t>3.19.1</t>
  </si>
  <si>
    <t>3.19.2</t>
  </si>
  <si>
    <t>3.19.2.1</t>
  </si>
  <si>
    <t>3.19.2.2</t>
  </si>
  <si>
    <t>3.20</t>
  </si>
  <si>
    <t>3.20.1</t>
  </si>
  <si>
    <t>3.20.2</t>
  </si>
  <si>
    <t>3.20.3</t>
  </si>
  <si>
    <t>3.20.4</t>
  </si>
  <si>
    <t>3.20.5</t>
  </si>
  <si>
    <t>3.20.6</t>
  </si>
  <si>
    <t>3.21</t>
  </si>
  <si>
    <t>3.21.1</t>
  </si>
  <si>
    <t>3.21.2</t>
  </si>
  <si>
    <t>3.21.3</t>
  </si>
  <si>
    <t>3.21.4</t>
  </si>
  <si>
    <t>3.21.5</t>
  </si>
  <si>
    <t>3.21.6</t>
  </si>
  <si>
    <t>3.22</t>
  </si>
  <si>
    <t>3.22.1</t>
  </si>
  <si>
    <t>3.22.2</t>
  </si>
  <si>
    <t>3.22.3</t>
  </si>
  <si>
    <t>3.22.4</t>
  </si>
  <si>
    <t>3.22.5</t>
  </si>
  <si>
    <t>3.23</t>
  </si>
  <si>
    <t>3.6.2.7</t>
  </si>
  <si>
    <t>3.6.5.3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</si>
</sst>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.00&quot; F&quot;;\-#,##0.00&quot; F&quot;"/>
    <numFmt numFmtId="165" formatCode="#,##0.00&quot; F&quot;;[Red]\-#,##0.00&quot; F&quot;"/>
    <numFmt numFmtId="166" formatCode="#,##0.00&quot;¤&quot;"/>
    <numFmt numFmtId="167" formatCode="#,##0.00\ &quot;€&quot;"/>
    <numFmt numFmtId="168" formatCode="_-* #,##0.00\ [$€-1]_-;\-* #,##0.00\ [$€-1]_-;_-* &quot;-&quot;??\ [$€-1]_-"/>
    <numFmt numFmtId="169" formatCode="#,##0.00&quot;  &quot;"/>
    <numFmt numFmtId="170" formatCode="#,##0.00&quot; &quot;"/>
    <numFmt numFmtId="171" formatCode="0&quot;   &quot;"/>
    <numFmt numFmtId="172" formatCode="#,##0&quot;  &quot;"/>
    <numFmt numFmtId="173" formatCode="#,##0\ _€"/>
    <numFmt numFmtId="174" formatCode="_-* #,##0\ _€_-;\-* #,##0\ _€_-;_-* &quot;-&quot;\ _€_-;_-@_-"/>
  </numFmts>
  <fonts count="30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2"/>
      <color rgb="FFFFC000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b/>
      <i/>
      <sz val="10"/>
      <name val="Helvetica"/>
      <family val="2"/>
    </font>
    <font>
      <i/>
      <sz val="10"/>
      <name val="Helvetica"/>
      <family val="2"/>
    </font>
    <font>
      <b/>
      <sz val="12"/>
      <name val="Helvetica"/>
      <family val="2"/>
    </font>
    <font>
      <b/>
      <sz val="10"/>
      <name val="Times"/>
    </font>
    <font>
      <b/>
      <sz val="8"/>
      <name val="Calibri"/>
      <family val="2"/>
    </font>
    <font>
      <b/>
      <sz val="8"/>
      <name val="Times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0">
    <xf numFmtId="164" fontId="0" fillId="0" borderId="1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5" fontId="9" fillId="0" borderId="0" applyFont="0" applyFill="0" applyBorder="0" applyAlignment="0" applyProtection="0"/>
    <xf numFmtId="164" fontId="10" fillId="0" borderId="1"/>
    <xf numFmtId="0" fontId="13" fillId="0" borderId="10" applyNumberFormat="0" applyFill="0" applyBorder="0">
      <alignment horizontal="left"/>
      <protection locked="0"/>
    </xf>
    <xf numFmtId="0" fontId="14" fillId="0" borderId="4" applyNumberFormat="0" applyFill="0" applyBorder="0" applyAlignment="0">
      <protection locked="0"/>
    </xf>
    <xf numFmtId="0" fontId="14" fillId="0" borderId="10" applyNumberFormat="0" applyFill="0" applyBorder="0">
      <alignment horizontal="center"/>
      <protection locked="0"/>
    </xf>
    <xf numFmtId="169" fontId="14" fillId="0" borderId="10" applyFill="0" applyBorder="0" applyAlignment="0"/>
    <xf numFmtId="0" fontId="13" fillId="0" borderId="0" applyNumberFormat="0" applyFill="0" applyBorder="0">
      <alignment horizontal="right"/>
      <protection locked="0"/>
    </xf>
    <xf numFmtId="170" fontId="13" fillId="0" borderId="13" applyFill="0" applyBorder="0" applyAlignment="0"/>
    <xf numFmtId="171" fontId="14" fillId="0" borderId="10" applyFill="0" applyBorder="0" applyAlignment="0">
      <protection locked="0"/>
    </xf>
    <xf numFmtId="169" fontId="14" fillId="0" borderId="10" applyFill="0" applyBorder="0" applyAlignment="0">
      <protection locked="0"/>
    </xf>
    <xf numFmtId="0" fontId="15" fillId="0" borderId="0"/>
    <xf numFmtId="0" fontId="3" fillId="0" borderId="0">
      <protection locked="0"/>
    </xf>
    <xf numFmtId="44" fontId="27" fillId="0" borderId="0" applyFont="0" applyFill="0" applyBorder="0" applyAlignment="0" applyProtection="0"/>
  </cellStyleXfs>
  <cellXfs count="253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vertical="center"/>
    </xf>
    <xf numFmtId="166" fontId="3" fillId="0" borderId="1" xfId="0" applyNumberFormat="1" applyFont="1" applyAlignment="1">
      <alignment vertical="center"/>
    </xf>
    <xf numFmtId="166" fontId="3" fillId="0" borderId="15" xfId="0" applyNumberFormat="1" applyFont="1" applyBorder="1" applyAlignment="1">
      <alignment vertical="center"/>
    </xf>
    <xf numFmtId="166" fontId="3" fillId="0" borderId="1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164" fontId="12" fillId="0" borderId="0" xfId="0" applyFont="1" applyBorder="1" applyAlignment="1">
      <alignment vertical="center"/>
    </xf>
    <xf numFmtId="164" fontId="11" fillId="0" borderId="1" xfId="0" applyFont="1"/>
    <xf numFmtId="164" fontId="17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164" fontId="16" fillId="0" borderId="0" xfId="0" applyFont="1" applyBorder="1" applyAlignment="1">
      <alignment vertical="center"/>
    </xf>
    <xf numFmtId="164" fontId="17" fillId="0" borderId="0" xfId="0" applyFont="1" applyBorder="1" applyAlignment="1">
      <alignment horizontal="right" vertical="center"/>
    </xf>
    <xf numFmtId="164" fontId="11" fillId="4" borderId="0" xfId="0" applyFont="1" applyFill="1" applyBorder="1" applyAlignment="1">
      <alignment horizontal="center" vertical="center" wrapText="1"/>
    </xf>
    <xf numFmtId="164" fontId="18" fillId="0" borderId="0" xfId="0" applyFont="1" applyBorder="1" applyAlignment="1">
      <alignment vertical="center"/>
    </xf>
    <xf numFmtId="164" fontId="19" fillId="0" borderId="0" xfId="0" applyFont="1" applyBorder="1" applyAlignment="1">
      <alignment vertical="center"/>
    </xf>
    <xf numFmtId="1" fontId="19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4" fontId="21" fillId="2" borderId="0" xfId="0" applyFont="1" applyFill="1" applyBorder="1" applyAlignment="1">
      <alignment horizontal="left" vertical="center"/>
    </xf>
    <xf numFmtId="164" fontId="21" fillId="0" borderId="0" xfId="0" applyFont="1" applyBorder="1" applyAlignment="1">
      <alignment vertical="center"/>
    </xf>
    <xf numFmtId="1" fontId="22" fillId="0" borderId="0" xfId="0" applyNumberFormat="1" applyFont="1" applyBorder="1" applyAlignment="1">
      <alignment vertical="center"/>
    </xf>
    <xf numFmtId="167" fontId="12" fillId="0" borderId="0" xfId="0" applyNumberFormat="1" applyFont="1" applyBorder="1" applyAlignment="1">
      <alignment vertical="center"/>
    </xf>
    <xf numFmtId="167" fontId="21" fillId="2" borderId="0" xfId="0" applyNumberFormat="1" applyFont="1" applyFill="1" applyBorder="1" applyAlignment="1">
      <alignment horizontal="left" vertical="center"/>
    </xf>
    <xf numFmtId="167" fontId="22" fillId="0" borderId="0" xfId="0" applyNumberFormat="1" applyFont="1" applyBorder="1" applyAlignment="1">
      <alignment vertical="center"/>
    </xf>
    <xf numFmtId="164" fontId="17" fillId="2" borderId="0" xfId="0" applyFont="1" applyFill="1" applyBorder="1" applyAlignment="1">
      <alignment vertical="center"/>
    </xf>
    <xf numFmtId="164" fontId="11" fillId="0" borderId="1" xfId="0" applyFont="1" applyAlignment="1">
      <alignment vertical="center"/>
    </xf>
    <xf numFmtId="164" fontId="16" fillId="0" borderId="0" xfId="0" applyFont="1" applyBorder="1" applyAlignment="1">
      <alignment horizontal="right" vertical="center"/>
    </xf>
    <xf numFmtId="14" fontId="16" fillId="0" borderId="0" xfId="0" applyNumberFormat="1" applyFont="1" applyBorder="1" applyAlignment="1">
      <alignment vertical="center"/>
    </xf>
    <xf numFmtId="14" fontId="11" fillId="0" borderId="17" xfId="0" applyNumberFormat="1" applyFont="1" applyBorder="1" applyAlignment="1">
      <alignment vertical="center"/>
    </xf>
    <xf numFmtId="0" fontId="3" fillId="0" borderId="0" xfId="38" applyProtection="1"/>
    <xf numFmtId="172" fontId="3" fillId="0" borderId="0" xfId="38" applyNumberFormat="1" applyProtection="1"/>
    <xf numFmtId="172" fontId="3" fillId="0" borderId="0" xfId="38" applyNumberFormat="1">
      <protection locked="0"/>
    </xf>
    <xf numFmtId="0" fontId="4" fillId="0" borderId="8" xfId="33" applyFont="1" applyFill="1" applyBorder="1" applyProtection="1">
      <alignment horizontal="right"/>
    </xf>
    <xf numFmtId="0" fontId="4" fillId="0" borderId="5" xfId="33" applyFont="1" applyFill="1" applyBorder="1" applyProtection="1">
      <alignment horizontal="right"/>
    </xf>
    <xf numFmtId="0" fontId="3" fillId="0" borderId="10" xfId="38" applyBorder="1" applyAlignment="1" applyProtection="1">
      <alignment horizontal="center" vertical="center"/>
    </xf>
    <xf numFmtId="0" fontId="4" fillId="0" borderId="0" xfId="38" applyFont="1" applyAlignment="1" applyProtection="1">
      <alignment horizontal="center" vertical="center"/>
    </xf>
    <xf numFmtId="0" fontId="4" fillId="0" borderId="0" xfId="38" applyFont="1" applyAlignment="1" applyProtection="1">
      <alignment horizontal="left"/>
    </xf>
    <xf numFmtId="0" fontId="4" fillId="0" borderId="10" xfId="38" applyFont="1" applyBorder="1" applyAlignment="1" applyProtection="1">
      <alignment horizontal="center" vertical="center"/>
    </xf>
    <xf numFmtId="0" fontId="4" fillId="0" borderId="5" xfId="38" applyFont="1" applyBorder="1" applyAlignment="1" applyProtection="1">
      <alignment horizontal="center" vertical="center"/>
    </xf>
    <xf numFmtId="0" fontId="3" fillId="0" borderId="0" xfId="38" applyAlignment="1" applyProtection="1">
      <alignment horizontal="left"/>
    </xf>
    <xf numFmtId="0" fontId="3" fillId="0" borderId="0" xfId="38" applyAlignment="1" applyProtection="1">
      <alignment horizontal="center" vertical="center"/>
    </xf>
    <xf numFmtId="0" fontId="3" fillId="0" borderId="11" xfId="38" applyBorder="1" applyAlignment="1" applyProtection="1">
      <alignment horizontal="center" vertical="center"/>
    </xf>
    <xf numFmtId="0" fontId="4" fillId="0" borderId="7" xfId="38" applyFont="1" applyBorder="1" applyAlignment="1" applyProtection="1">
      <alignment horizontal="center" vertical="center"/>
    </xf>
    <xf numFmtId="0" fontId="4" fillId="0" borderId="0" xfId="38" applyFont="1" applyProtection="1"/>
    <xf numFmtId="0" fontId="3" fillId="0" borderId="10" xfId="38" applyBorder="1" applyAlignment="1" applyProtection="1">
      <alignment horizontal="left" vertical="center"/>
    </xf>
    <xf numFmtId="0" fontId="3" fillId="0" borderId="0" xfId="38" applyAlignment="1" applyProtection="1">
      <alignment horizontal="left" vertical="top"/>
    </xf>
    <xf numFmtId="0" fontId="3" fillId="0" borderId="0" xfId="38" applyAlignment="1" applyProtection="1">
      <alignment horizontal="left" vertical="center"/>
    </xf>
    <xf numFmtId="164" fontId="12" fillId="0" borderId="0" xfId="0" applyFont="1" applyBorder="1" applyAlignment="1">
      <alignment horizontal="right" vertical="center"/>
    </xf>
    <xf numFmtId="164" fontId="11" fillId="0" borderId="0" xfId="0" applyFont="1" applyBorder="1" applyAlignment="1">
      <alignment horizontal="right" vertical="center"/>
    </xf>
    <xf numFmtId="173" fontId="3" fillId="0" borderId="0" xfId="38" applyNumberFormat="1" applyAlignment="1" applyProtection="1">
      <alignment horizontal="right"/>
    </xf>
    <xf numFmtId="172" fontId="3" fillId="0" borderId="0" xfId="38" applyNumberFormat="1" applyAlignment="1">
      <alignment horizontal="right"/>
      <protection locked="0"/>
    </xf>
    <xf numFmtId="2" fontId="3" fillId="0" borderId="0" xfId="38" applyNumberFormat="1" applyAlignment="1" applyProtection="1">
      <alignment horizontal="right"/>
    </xf>
    <xf numFmtId="0" fontId="26" fillId="0" borderId="0" xfId="38" applyFont="1" applyAlignment="1" applyProtection="1">
      <alignment horizontal="center"/>
    </xf>
    <xf numFmtId="0" fontId="4" fillId="0" borderId="0" xfId="37" applyFont="1"/>
    <xf numFmtId="0" fontId="4" fillId="0" borderId="0" xfId="37" applyFont="1" applyAlignment="1">
      <alignment horizontal="right"/>
    </xf>
    <xf numFmtId="0" fontId="4" fillId="0" borderId="0" xfId="38" applyFont="1" applyAlignment="1" applyProtection="1">
      <alignment vertical="top"/>
    </xf>
    <xf numFmtId="164" fontId="21" fillId="2" borderId="0" xfId="0" applyFont="1" applyFill="1" applyBorder="1" applyAlignment="1">
      <alignment vertical="center"/>
    </xf>
    <xf numFmtId="172" fontId="3" fillId="0" borderId="11" xfId="36" applyNumberFormat="1" applyFont="1" applyFill="1" applyBorder="1" applyAlignment="1">
      <alignment horizontal="right"/>
      <protection locked="0"/>
    </xf>
    <xf numFmtId="172" fontId="3" fillId="0" borderId="11" xfId="36" applyNumberFormat="1" applyFont="1" applyFill="1" applyBorder="1">
      <protection locked="0"/>
    </xf>
    <xf numFmtId="0" fontId="3" fillId="0" borderId="11" xfId="31" applyFont="1" applyFill="1" applyBorder="1" applyAlignment="1" applyProtection="1">
      <alignment horizontal="center" vertical="center"/>
    </xf>
    <xf numFmtId="0" fontId="3" fillId="0" borderId="7" xfId="30" applyFont="1" applyFill="1" applyBorder="1" applyProtection="1"/>
    <xf numFmtId="0" fontId="4" fillId="0" borderId="7" xfId="30" applyFont="1" applyFill="1" applyBorder="1" applyAlignment="1" applyProtection="1"/>
    <xf numFmtId="0" fontId="4" fillId="0" borderId="7" xfId="30" applyFont="1" applyFill="1" applyBorder="1" applyAlignment="1" applyProtection="1">
      <alignment horizontal="left"/>
    </xf>
    <xf numFmtId="0" fontId="4" fillId="0" borderId="11" xfId="30" applyFont="1" applyFill="1" applyBorder="1" applyAlignment="1" applyProtection="1">
      <alignment horizontal="center"/>
    </xf>
    <xf numFmtId="3" fontId="25" fillId="0" borderId="0" xfId="38" applyNumberFormat="1" applyFont="1" applyAlignment="1" applyProtection="1">
      <alignment horizontal="right" vertical="center"/>
    </xf>
    <xf numFmtId="173" fontId="3" fillId="0" borderId="10" xfId="38" applyNumberFormat="1" applyBorder="1" applyAlignment="1" applyProtection="1">
      <alignment horizontal="right" vertical="center"/>
    </xf>
    <xf numFmtId="172" fontId="3" fillId="0" borderId="10" xfId="32" applyNumberFormat="1" applyFont="1" applyFill="1" applyBorder="1"/>
    <xf numFmtId="0" fontId="3" fillId="0" borderId="10" xfId="31" applyFont="1" applyFill="1" applyBorder="1" applyAlignment="1" applyProtection="1">
      <alignment horizontal="center" vertical="center"/>
    </xf>
    <xf numFmtId="0" fontId="4" fillId="0" borderId="0" xfId="33" applyFont="1" applyFill="1" applyBorder="1" applyProtection="1">
      <alignment horizontal="right"/>
    </xf>
    <xf numFmtId="0" fontId="3" fillId="0" borderId="4" xfId="30" applyFont="1" applyFill="1" applyBorder="1" applyAlignment="1" applyProtection="1">
      <alignment horizontal="center"/>
    </xf>
    <xf numFmtId="0" fontId="3" fillId="0" borderId="10" xfId="30" applyFont="1" applyFill="1" applyBorder="1" applyAlignment="1" applyProtection="1">
      <alignment horizontal="center"/>
    </xf>
    <xf numFmtId="4" fontId="3" fillId="0" borderId="10" xfId="38" applyNumberFormat="1" applyBorder="1" applyAlignment="1" applyProtection="1">
      <alignment horizontal="right" vertical="center"/>
    </xf>
    <xf numFmtId="172" fontId="4" fillId="0" borderId="10" xfId="38" applyNumberFormat="1" applyFont="1" applyBorder="1" applyAlignment="1">
      <alignment horizontal="center" vertical="center"/>
      <protection locked="0"/>
    </xf>
    <xf numFmtId="0" fontId="4" fillId="0" borderId="4" xfId="38" applyFont="1" applyBorder="1" applyAlignment="1" applyProtection="1">
      <alignment horizontal="center" vertical="center"/>
    </xf>
    <xf numFmtId="0" fontId="3" fillId="0" borderId="0" xfId="38" applyAlignment="1" applyProtection="1">
      <alignment vertical="center"/>
    </xf>
    <xf numFmtId="0" fontId="3" fillId="0" borderId="5" xfId="38" applyBorder="1" applyAlignment="1" applyProtection="1">
      <alignment vertical="center"/>
    </xf>
    <xf numFmtId="0" fontId="3" fillId="0" borderId="5" xfId="38" applyBorder="1" applyAlignment="1" applyProtection="1">
      <alignment vertical="center" wrapText="1"/>
    </xf>
    <xf numFmtId="0" fontId="3" fillId="0" borderId="10" xfId="38" applyBorder="1" applyAlignment="1" applyProtection="1">
      <alignment vertical="center"/>
    </xf>
    <xf numFmtId="0" fontId="3" fillId="0" borderId="7" xfId="38" applyBorder="1" applyAlignment="1" applyProtection="1">
      <alignment vertical="center"/>
    </xf>
    <xf numFmtId="173" fontId="3" fillId="0" borderId="11" xfId="38" applyNumberFormat="1" applyBorder="1" applyAlignment="1" applyProtection="1">
      <alignment horizontal="right" vertical="center"/>
    </xf>
    <xf numFmtId="0" fontId="3" fillId="0" borderId="8" xfId="38" applyBorder="1" applyAlignment="1" applyProtection="1">
      <alignment vertical="center" wrapText="1"/>
    </xf>
    <xf numFmtId="0" fontId="4" fillId="0" borderId="6" xfId="38" applyFont="1" applyBorder="1" applyAlignment="1" applyProtection="1">
      <alignment horizontal="center" vertical="center"/>
    </xf>
    <xf numFmtId="0" fontId="3" fillId="0" borderId="11" xfId="38" applyBorder="1" applyAlignment="1" applyProtection="1">
      <alignment vertical="center"/>
    </xf>
    <xf numFmtId="0" fontId="4" fillId="0" borderId="0" xfId="38" applyFont="1" applyAlignment="1" applyProtection="1">
      <alignment vertical="center"/>
    </xf>
    <xf numFmtId="0" fontId="3" fillId="0" borderId="5" xfId="38" applyBorder="1" applyAlignment="1" applyProtection="1">
      <alignment horizontal="left" vertical="center"/>
    </xf>
    <xf numFmtId="0" fontId="3" fillId="0" borderId="7" xfId="38" applyBorder="1" applyAlignment="1" applyProtection="1">
      <alignment horizontal="left"/>
    </xf>
    <xf numFmtId="0" fontId="3" fillId="0" borderId="10" xfId="31" applyFont="1" applyFill="1" applyBorder="1" applyAlignment="1" applyProtection="1">
      <alignment horizontal="left" vertical="center"/>
    </xf>
    <xf numFmtId="0" fontId="3" fillId="0" borderId="5" xfId="38" applyBorder="1" applyAlignment="1" applyProtection="1">
      <alignment horizontal="right" vertical="center"/>
    </xf>
    <xf numFmtId="14" fontId="11" fillId="0" borderId="0" xfId="0" applyNumberFormat="1" applyFont="1" applyBorder="1" applyAlignment="1">
      <alignment vertical="center"/>
    </xf>
    <xf numFmtId="164" fontId="21" fillId="0" borderId="0" xfId="0" applyFont="1" applyBorder="1" applyAlignment="1">
      <alignment horizontal="left"/>
    </xf>
    <xf numFmtId="173" fontId="3" fillId="3" borderId="10" xfId="38" applyNumberFormat="1" applyFill="1" applyBorder="1" applyAlignment="1" applyProtection="1">
      <alignment horizontal="right" vertical="center"/>
    </xf>
    <xf numFmtId="174" fontId="3" fillId="0" borderId="0" xfId="39" applyNumberFormat="1" applyFont="1" applyAlignment="1" applyProtection="1">
      <alignment horizontal="right"/>
    </xf>
    <xf numFmtId="2" fontId="12" fillId="7" borderId="11" xfId="0" applyNumberFormat="1" applyFont="1" applyFill="1" applyBorder="1" applyAlignment="1">
      <alignment horizontal="center" vertical="center"/>
    </xf>
    <xf numFmtId="2" fontId="12" fillId="7" borderId="8" xfId="0" applyNumberFormat="1" applyFont="1" applyFill="1" applyBorder="1" applyAlignment="1">
      <alignment horizontal="center" vertical="center"/>
    </xf>
    <xf numFmtId="2" fontId="12" fillId="7" borderId="7" xfId="0" applyNumberFormat="1" applyFont="1" applyFill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/>
    </xf>
    <xf numFmtId="2" fontId="12" fillId="7" borderId="10" xfId="0" applyNumberFormat="1" applyFont="1" applyFill="1" applyBorder="1" applyAlignment="1">
      <alignment horizontal="center" vertical="center"/>
    </xf>
    <xf numFmtId="2" fontId="12" fillId="7" borderId="5" xfId="0" applyNumberFormat="1" applyFont="1" applyFill="1" applyBorder="1" applyAlignment="1">
      <alignment horizontal="center" vertical="center"/>
    </xf>
    <xf numFmtId="2" fontId="12" fillId="7" borderId="0" xfId="0" applyNumberFormat="1" applyFont="1" applyFill="1" applyBorder="1" applyAlignment="1">
      <alignment horizontal="center" vertical="center"/>
    </xf>
    <xf numFmtId="2" fontId="12" fillId="7" borderId="4" xfId="0" applyNumberFormat="1" applyFont="1" applyFill="1" applyBorder="1" applyAlignment="1">
      <alignment horizontal="center" vertical="center"/>
    </xf>
    <xf numFmtId="1" fontId="12" fillId="7" borderId="10" xfId="0" applyNumberFormat="1" applyFont="1" applyFill="1" applyBorder="1" applyAlignment="1">
      <alignment horizontal="center" vertical="center"/>
    </xf>
    <xf numFmtId="2" fontId="12" fillId="7" borderId="0" xfId="0" applyNumberFormat="1" applyFont="1" applyFill="1" applyBorder="1" applyAlignment="1">
      <alignment horizontal="left" vertical="center"/>
    </xf>
    <xf numFmtId="2" fontId="12" fillId="7" borderId="10" xfId="0" applyNumberFormat="1" applyFont="1" applyFill="1" applyBorder="1" applyAlignment="1">
      <alignment horizontal="left" vertical="center"/>
    </xf>
    <xf numFmtId="2" fontId="12" fillId="7" borderId="9" xfId="0" applyNumberFormat="1" applyFont="1" applyFill="1" applyBorder="1" applyAlignment="1">
      <alignment horizontal="center" vertical="center"/>
    </xf>
    <xf numFmtId="2" fontId="12" fillId="7" borderId="14" xfId="0" applyNumberFormat="1" applyFont="1" applyFill="1" applyBorder="1" applyAlignment="1">
      <alignment horizontal="center" vertical="center"/>
    </xf>
    <xf numFmtId="2" fontId="12" fillId="7" borderId="2" xfId="0" applyNumberFormat="1" applyFont="1" applyFill="1" applyBorder="1" applyAlignment="1">
      <alignment horizontal="center" vertical="center"/>
    </xf>
    <xf numFmtId="2" fontId="11" fillId="7" borderId="14" xfId="0" applyNumberFormat="1" applyFont="1" applyFill="1" applyBorder="1" applyAlignment="1">
      <alignment horizontal="left" vertical="center"/>
    </xf>
    <xf numFmtId="2" fontId="11" fillId="7" borderId="2" xfId="0" applyNumberFormat="1" applyFont="1" applyFill="1" applyBorder="1" applyAlignment="1">
      <alignment horizontal="center" vertical="center"/>
    </xf>
    <xf numFmtId="2" fontId="11" fillId="7" borderId="9" xfId="0" applyNumberFormat="1" applyFont="1" applyFill="1" applyBorder="1" applyAlignment="1">
      <alignment horizontal="center" vertical="center"/>
    </xf>
    <xf numFmtId="172" fontId="13" fillId="0" borderId="31" xfId="38" applyNumberFormat="1" applyFont="1" applyBorder="1" applyAlignment="1">
      <alignment horizontal="center"/>
      <protection locked="0"/>
    </xf>
    <xf numFmtId="0" fontId="14" fillId="0" borderId="0" xfId="38" applyFont="1" applyProtection="1"/>
    <xf numFmtId="172" fontId="13" fillId="0" borderId="28" xfId="38" applyNumberFormat="1" applyFont="1" applyBorder="1" applyAlignment="1">
      <alignment horizontal="center"/>
      <protection locked="0"/>
    </xf>
    <xf numFmtId="172" fontId="13" fillId="0" borderId="33" xfId="38" applyNumberFormat="1" applyFont="1" applyBorder="1" applyAlignment="1">
      <alignment horizontal="center" vertical="center"/>
      <protection locked="0"/>
    </xf>
    <xf numFmtId="172" fontId="4" fillId="3" borderId="10" xfId="38" applyNumberFormat="1" applyFont="1" applyFill="1" applyBorder="1" applyAlignment="1">
      <alignment horizontal="center" vertical="center"/>
      <protection locked="0"/>
    </xf>
    <xf numFmtId="173" fontId="3" fillId="3" borderId="11" xfId="38" applyNumberFormat="1" applyFill="1" applyBorder="1" applyAlignment="1" applyProtection="1">
      <alignment horizontal="right" vertical="center"/>
    </xf>
    <xf numFmtId="172" fontId="3" fillId="3" borderId="11" xfId="36" applyNumberFormat="1" applyFont="1" applyFill="1" applyBorder="1" applyAlignment="1">
      <alignment horizontal="right"/>
      <protection locked="0"/>
    </xf>
    <xf numFmtId="167" fontId="4" fillId="0" borderId="0" xfId="38" applyNumberFormat="1" applyFont="1" applyAlignment="1" applyProtection="1">
      <alignment horizontal="center" vertical="center"/>
    </xf>
    <xf numFmtId="167" fontId="4" fillId="0" borderId="10" xfId="38" applyNumberFormat="1" applyFont="1" applyBorder="1" applyAlignment="1" applyProtection="1">
      <alignment horizontal="center" vertical="center"/>
    </xf>
    <xf numFmtId="167" fontId="3" fillId="0" borderId="10" xfId="38" applyNumberFormat="1" applyBorder="1" applyAlignment="1" applyProtection="1">
      <alignment horizontal="right" vertical="center"/>
    </xf>
    <xf numFmtId="167" fontId="3" fillId="0" borderId="10" xfId="39" applyNumberFormat="1" applyFont="1" applyBorder="1" applyAlignment="1" applyProtection="1">
      <alignment horizontal="right" vertical="center"/>
    </xf>
    <xf numFmtId="167" fontId="3" fillId="0" borderId="0" xfId="39" applyNumberFormat="1" applyFont="1" applyAlignment="1" applyProtection="1">
      <alignment horizontal="right" vertical="center"/>
    </xf>
    <xf numFmtId="167" fontId="3" fillId="0" borderId="9" xfId="38" applyNumberFormat="1" applyBorder="1" applyAlignment="1" applyProtection="1">
      <alignment horizontal="right" vertical="center"/>
    </xf>
    <xf numFmtId="167" fontId="3" fillId="0" borderId="5" xfId="39" applyNumberFormat="1" applyFont="1" applyBorder="1" applyAlignment="1" applyProtection="1">
      <alignment horizontal="right" vertical="center"/>
    </xf>
    <xf numFmtId="167" fontId="3" fillId="0" borderId="11" xfId="39" applyNumberFormat="1" applyFont="1" applyBorder="1" applyAlignment="1" applyProtection="1">
      <alignment horizontal="right" vertical="center"/>
    </xf>
    <xf numFmtId="167" fontId="3" fillId="0" borderId="11" xfId="38" applyNumberFormat="1" applyBorder="1" applyAlignment="1" applyProtection="1">
      <alignment horizontal="right" vertical="center"/>
    </xf>
    <xf numFmtId="167" fontId="3" fillId="0" borderId="5" xfId="39" applyNumberFormat="1" applyFont="1" applyBorder="1" applyAlignment="1" applyProtection="1">
      <alignment horizontal="right"/>
    </xf>
    <xf numFmtId="167" fontId="4" fillId="0" borderId="10" xfId="38" applyNumberFormat="1" applyFont="1" applyBorder="1" applyAlignment="1" applyProtection="1">
      <alignment horizontal="right" vertical="center"/>
    </xf>
    <xf numFmtId="167" fontId="3" fillId="0" borderId="7" xfId="39" applyNumberFormat="1" applyFont="1" applyBorder="1" applyAlignment="1" applyProtection="1">
      <alignment horizontal="right" vertical="center"/>
    </xf>
    <xf numFmtId="167" fontId="3" fillId="0" borderId="11" xfId="32" applyNumberFormat="1" applyFont="1" applyFill="1" applyBorder="1" applyAlignment="1">
      <alignment horizontal="right"/>
    </xf>
    <xf numFmtId="167" fontId="12" fillId="7" borderId="9" xfId="39" applyNumberFormat="1" applyFont="1" applyFill="1" applyBorder="1" applyAlignment="1">
      <alignment horizontal="center" vertical="center"/>
    </xf>
    <xf numFmtId="167" fontId="12" fillId="7" borderId="9" xfId="0" applyNumberFormat="1" applyFont="1" applyFill="1" applyBorder="1" applyAlignment="1">
      <alignment horizontal="center" vertical="center"/>
    </xf>
    <xf numFmtId="167" fontId="12" fillId="7" borderId="10" xfId="39" applyNumberFormat="1" applyFont="1" applyFill="1" applyBorder="1" applyAlignment="1">
      <alignment horizontal="center" vertical="center"/>
    </xf>
    <xf numFmtId="167" fontId="12" fillId="7" borderId="10" xfId="0" applyNumberFormat="1" applyFont="1" applyFill="1" applyBorder="1" applyAlignment="1">
      <alignment horizontal="center" vertical="center"/>
    </xf>
    <xf numFmtId="167" fontId="3" fillId="7" borderId="10" xfId="39" applyNumberFormat="1" applyFont="1" applyFill="1" applyBorder="1" applyAlignment="1" applyProtection="1">
      <alignment horizontal="right" vertical="center"/>
    </xf>
    <xf numFmtId="167" fontId="3" fillId="7" borderId="10" xfId="38" applyNumberFormat="1" applyFill="1" applyBorder="1" applyAlignment="1" applyProtection="1">
      <alignment horizontal="right" vertical="center"/>
    </xf>
    <xf numFmtId="167" fontId="12" fillId="7" borderId="11" xfId="39" applyNumberFormat="1" applyFont="1" applyFill="1" applyBorder="1" applyAlignment="1">
      <alignment horizontal="center" vertical="center"/>
    </xf>
    <xf numFmtId="167" fontId="12" fillId="7" borderId="11" xfId="0" applyNumberFormat="1" applyFont="1" applyFill="1" applyBorder="1" applyAlignment="1">
      <alignment horizontal="center" vertical="center"/>
    </xf>
    <xf numFmtId="0" fontId="26" fillId="0" borderId="0" xfId="38" applyFont="1" applyProtection="1"/>
    <xf numFmtId="0" fontId="4" fillId="0" borderId="10" xfId="30" applyFont="1" applyFill="1" applyBorder="1" applyAlignment="1" applyProtection="1">
      <alignment horizontal="center"/>
    </xf>
    <xf numFmtId="0" fontId="4" fillId="0" borderId="0" xfId="30" applyFont="1" applyFill="1" applyBorder="1" applyAlignment="1" applyProtection="1">
      <alignment horizontal="left"/>
    </xf>
    <xf numFmtId="0" fontId="4" fillId="0" borderId="0" xfId="30" applyFont="1" applyFill="1" applyBorder="1" applyAlignment="1" applyProtection="1"/>
    <xf numFmtId="0" fontId="3" fillId="0" borderId="0" xfId="30" applyFont="1" applyFill="1" applyBorder="1" applyProtection="1"/>
    <xf numFmtId="172" fontId="3" fillId="0" borderId="10" xfId="36" applyNumberFormat="1" applyFont="1" applyFill="1" applyBorder="1" applyAlignment="1">
      <alignment horizontal="right"/>
      <protection locked="0"/>
    </xf>
    <xf numFmtId="172" fontId="3" fillId="0" borderId="10" xfId="36" applyNumberFormat="1" applyFont="1" applyFill="1" applyBorder="1">
      <protection locked="0"/>
    </xf>
    <xf numFmtId="167" fontId="3" fillId="0" borderId="0" xfId="39" applyNumberFormat="1" applyFont="1" applyFill="1" applyAlignment="1" applyProtection="1">
      <alignment horizontal="right" vertical="center"/>
    </xf>
    <xf numFmtId="167" fontId="4" fillId="0" borderId="10" xfId="34" applyNumberFormat="1" applyFont="1" applyFill="1" applyBorder="1"/>
    <xf numFmtId="0" fontId="24" fillId="0" borderId="10" xfId="30" applyFont="1" applyFill="1" applyBorder="1" applyAlignment="1" applyProtection="1">
      <alignment wrapText="1"/>
    </xf>
    <xf numFmtId="0" fontId="24" fillId="0" borderId="0" xfId="30" applyFont="1" applyFill="1" applyBorder="1" applyAlignment="1" applyProtection="1">
      <alignment horizontal="left" wrapText="1"/>
    </xf>
    <xf numFmtId="0" fontId="4" fillId="0" borderId="0" xfId="30" applyFont="1" applyFill="1" applyBorder="1" applyAlignment="1" applyProtection="1">
      <alignment wrapText="1"/>
    </xf>
    <xf numFmtId="0" fontId="24" fillId="0" borderId="0" xfId="30" applyFont="1" applyFill="1" applyBorder="1" applyAlignment="1" applyProtection="1">
      <alignment wrapText="1"/>
    </xf>
    <xf numFmtId="172" fontId="3" fillId="0" borderId="10" xfId="36" applyNumberFormat="1" applyFont="1" applyFill="1" applyBorder="1" applyAlignment="1" applyProtection="1">
      <alignment horizontal="right"/>
    </xf>
    <xf numFmtId="173" fontId="3" fillId="0" borderId="10" xfId="32" applyNumberFormat="1" applyFont="1" applyFill="1" applyBorder="1" applyAlignment="1">
      <alignment horizontal="right"/>
    </xf>
    <xf numFmtId="167" fontId="4" fillId="0" borderId="27" xfId="38" applyNumberFormat="1" applyFont="1" applyBorder="1" applyAlignment="1" applyProtection="1">
      <alignment horizontal="right" vertical="center"/>
    </xf>
    <xf numFmtId="167" fontId="3" fillId="0" borderId="4" xfId="39" applyNumberFormat="1" applyFont="1" applyFill="1" applyBorder="1" applyAlignment="1" applyProtection="1">
      <alignment horizontal="center"/>
    </xf>
    <xf numFmtId="167" fontId="3" fillId="0" borderId="10" xfId="39" applyNumberFormat="1" applyFont="1" applyFill="1" applyBorder="1" applyAlignment="1" applyProtection="1">
      <alignment horizontal="center"/>
    </xf>
    <xf numFmtId="0" fontId="24" fillId="0" borderId="11" xfId="30" applyFont="1" applyFill="1" applyBorder="1" applyAlignment="1" applyProtection="1">
      <alignment wrapText="1"/>
    </xf>
    <xf numFmtId="0" fontId="24" fillId="0" borderId="7" xfId="30" applyFont="1" applyFill="1" applyBorder="1" applyAlignment="1" applyProtection="1">
      <alignment horizontal="left" wrapText="1"/>
    </xf>
    <xf numFmtId="0" fontId="24" fillId="0" borderId="7" xfId="30" applyFont="1" applyFill="1" applyBorder="1" applyAlignment="1" applyProtection="1">
      <alignment wrapText="1"/>
    </xf>
    <xf numFmtId="172" fontId="3" fillId="0" borderId="11" xfId="36" applyNumberFormat="1" applyFont="1" applyFill="1" applyBorder="1" applyAlignment="1" applyProtection="1">
      <alignment horizontal="right"/>
    </xf>
    <xf numFmtId="173" fontId="3" fillId="0" borderId="11" xfId="32" applyNumberFormat="1" applyFont="1" applyFill="1" applyBorder="1" applyAlignment="1">
      <alignment horizontal="right"/>
    </xf>
    <xf numFmtId="167" fontId="3" fillId="0" borderId="11" xfId="39" applyNumberFormat="1" applyFont="1" applyFill="1" applyBorder="1" applyAlignment="1" applyProtection="1">
      <alignment horizontal="center"/>
    </xf>
    <xf numFmtId="167" fontId="4" fillId="0" borderId="11" xfId="38" applyNumberFormat="1" applyFont="1" applyBorder="1" applyAlignment="1" applyProtection="1">
      <alignment horizontal="right" vertical="center"/>
    </xf>
    <xf numFmtId="0" fontId="3" fillId="8" borderId="10" xfId="30" applyFont="1" applyFill="1" applyBorder="1" applyAlignment="1" applyProtection="1">
      <alignment horizontal="center"/>
    </xf>
    <xf numFmtId="0" fontId="3" fillId="8" borderId="4" xfId="30" applyFont="1" applyFill="1" applyBorder="1" applyAlignment="1" applyProtection="1">
      <alignment horizontal="center"/>
    </xf>
    <xf numFmtId="0" fontId="4" fillId="8" borderId="0" xfId="33" applyFont="1" applyFill="1" applyBorder="1" applyProtection="1">
      <alignment horizontal="right"/>
    </xf>
    <xf numFmtId="0" fontId="4" fillId="8" borderId="5" xfId="33" applyFont="1" applyFill="1" applyBorder="1" applyProtection="1">
      <alignment horizontal="right"/>
    </xf>
    <xf numFmtId="0" fontId="3" fillId="8" borderId="10" xfId="31" applyFont="1" applyFill="1" applyBorder="1" applyAlignment="1" applyProtection="1">
      <alignment horizontal="center" vertical="center"/>
    </xf>
    <xf numFmtId="173" fontId="3" fillId="8" borderId="10" xfId="38" applyNumberFormat="1" applyFill="1" applyBorder="1" applyAlignment="1" applyProtection="1">
      <alignment horizontal="right" vertical="center"/>
    </xf>
    <xf numFmtId="167" fontId="3" fillId="8" borderId="0" xfId="39" applyNumberFormat="1" applyFont="1" applyFill="1" applyAlignment="1" applyProtection="1">
      <alignment horizontal="right" vertical="center"/>
    </xf>
    <xf numFmtId="167" fontId="4" fillId="8" borderId="13" xfId="38" applyNumberFormat="1" applyFont="1" applyFill="1" applyBorder="1" applyAlignment="1" applyProtection="1">
      <alignment horizontal="right" vertical="center"/>
    </xf>
    <xf numFmtId="0" fontId="3" fillId="8" borderId="0" xfId="38" applyFill="1" applyProtection="1"/>
    <xf numFmtId="3" fontId="25" fillId="8" borderId="0" xfId="38" applyNumberFormat="1" applyFont="1" applyFill="1" applyAlignment="1" applyProtection="1">
      <alignment horizontal="right" vertical="center"/>
    </xf>
    <xf numFmtId="172" fontId="3" fillId="8" borderId="10" xfId="32" applyNumberFormat="1" applyFont="1" applyFill="1" applyBorder="1"/>
    <xf numFmtId="0" fontId="3" fillId="0" borderId="10" xfId="0" applyNumberFormat="1" applyFont="1" applyBorder="1" applyAlignment="1">
      <alignment horizontal="center" vertical="center"/>
    </xf>
    <xf numFmtId="164" fontId="16" fillId="0" borderId="0" xfId="0" applyFont="1" applyBorder="1" applyAlignment="1">
      <alignment horizontal="center" vertical="center"/>
    </xf>
    <xf numFmtId="164" fontId="20" fillId="6" borderId="0" xfId="0" applyFont="1" applyFill="1" applyBorder="1" applyAlignment="1">
      <alignment horizontal="center" vertical="center" wrapText="1"/>
    </xf>
    <xf numFmtId="164" fontId="16" fillId="0" borderId="0" xfId="0" applyFont="1" applyBorder="1" applyAlignment="1">
      <alignment horizontal="center" vertical="center" wrapText="1"/>
    </xf>
    <xf numFmtId="164" fontId="17" fillId="0" borderId="0" xfId="0" applyFont="1" applyBorder="1" applyAlignment="1">
      <alignment horizontal="left" vertical="center" wrapText="1"/>
    </xf>
    <xf numFmtId="0" fontId="3" fillId="0" borderId="0" xfId="38" applyAlignment="1" applyProtection="1">
      <alignment horizontal="left" vertical="center" wrapText="1"/>
    </xf>
    <xf numFmtId="0" fontId="3" fillId="0" borderId="5" xfId="38" applyBorder="1" applyAlignment="1" applyProtection="1">
      <alignment horizontal="left" vertical="center" wrapText="1"/>
    </xf>
    <xf numFmtId="172" fontId="13" fillId="0" borderId="31" xfId="38" applyNumberFormat="1" applyFont="1" applyBorder="1" applyAlignment="1">
      <alignment horizontal="center"/>
      <protection locked="0"/>
    </xf>
    <xf numFmtId="172" fontId="13" fillId="0" borderId="32" xfId="38" applyNumberFormat="1" applyFont="1" applyBorder="1" applyAlignment="1">
      <alignment horizontal="center"/>
      <protection locked="0"/>
    </xf>
    <xf numFmtId="0" fontId="4" fillId="0" borderId="0" xfId="38" applyFont="1" applyAlignment="1" applyProtection="1">
      <alignment horizontal="left" vertical="center"/>
    </xf>
    <xf numFmtId="0" fontId="4" fillId="0" borderId="5" xfId="38" applyFont="1" applyBorder="1" applyAlignment="1" applyProtection="1">
      <alignment horizontal="left" vertical="center"/>
    </xf>
    <xf numFmtId="0" fontId="13" fillId="0" borderId="29" xfId="38" applyFont="1" applyBorder="1" applyAlignment="1" applyProtection="1">
      <alignment horizontal="center" vertical="center"/>
    </xf>
    <xf numFmtId="0" fontId="13" fillId="0" borderId="27" xfId="38" applyFont="1" applyBorder="1" applyAlignment="1" applyProtection="1">
      <alignment horizontal="center" vertical="center"/>
    </xf>
    <xf numFmtId="0" fontId="13" fillId="0" borderId="33" xfId="38" applyFont="1" applyBorder="1" applyAlignment="1" applyProtection="1">
      <alignment horizontal="center" vertical="center"/>
    </xf>
    <xf numFmtId="164" fontId="23" fillId="5" borderId="18" xfId="0" applyFont="1" applyFill="1" applyBorder="1" applyAlignment="1">
      <alignment horizontal="center" vertical="center"/>
    </xf>
    <xf numFmtId="164" fontId="23" fillId="5" borderId="0" xfId="0" applyFont="1" applyFill="1" applyBorder="1" applyAlignment="1">
      <alignment horizontal="center" vertical="center"/>
    </xf>
    <xf numFmtId="164" fontId="23" fillId="5" borderId="18" xfId="0" applyFont="1" applyFill="1" applyBorder="1" applyAlignment="1">
      <alignment horizontal="center" vertical="center" wrapText="1"/>
    </xf>
    <xf numFmtId="164" fontId="23" fillId="5" borderId="0" xfId="0" applyFont="1" applyFill="1" applyBorder="1" applyAlignment="1">
      <alignment horizontal="center" vertical="center" wrapText="1"/>
    </xf>
    <xf numFmtId="164" fontId="21" fillId="0" borderId="0" xfId="0" applyFont="1" applyBorder="1" applyAlignment="1">
      <alignment horizontal="left" vertical="center" wrapText="1"/>
    </xf>
    <xf numFmtId="164" fontId="28" fillId="0" borderId="19" xfId="0" applyFont="1" applyBorder="1" applyAlignment="1">
      <alignment horizontal="center" vertical="center" wrapText="1"/>
    </xf>
    <xf numFmtId="164" fontId="28" fillId="0" borderId="22" xfId="0" applyFont="1" applyBorder="1" applyAlignment="1">
      <alignment horizontal="center" vertical="center" wrapText="1"/>
    </xf>
    <xf numFmtId="164" fontId="28" fillId="0" borderId="24" xfId="0" applyFont="1" applyBorder="1" applyAlignment="1">
      <alignment horizontal="center" vertical="center" wrapText="1"/>
    </xf>
    <xf numFmtId="172" fontId="13" fillId="0" borderId="21" xfId="38" applyNumberFormat="1" applyFont="1" applyBorder="1" applyAlignment="1" applyProtection="1">
      <alignment horizontal="center" vertical="center"/>
    </xf>
    <xf numFmtId="172" fontId="13" fillId="0" borderId="23" xfId="38" applyNumberFormat="1" applyFont="1" applyBorder="1" applyAlignment="1" applyProtection="1">
      <alignment horizontal="center" vertical="center"/>
    </xf>
    <xf numFmtId="172" fontId="13" fillId="0" borderId="26" xfId="38" applyNumberFormat="1" applyFont="1" applyBorder="1" applyAlignment="1" applyProtection="1">
      <alignment horizontal="center" vertical="center"/>
    </xf>
    <xf numFmtId="172" fontId="13" fillId="0" borderId="30" xfId="38" applyNumberFormat="1" applyFont="1" applyBorder="1" applyAlignment="1">
      <alignment horizontal="center" vertical="center"/>
      <protection locked="0"/>
    </xf>
    <xf numFmtId="172" fontId="13" fillId="0" borderId="6" xfId="38" applyNumberFormat="1" applyFont="1" applyBorder="1" applyAlignment="1">
      <alignment horizontal="center" vertical="center"/>
      <protection locked="0"/>
    </xf>
    <xf numFmtId="2" fontId="13" fillId="0" borderId="29" xfId="38" applyNumberFormat="1" applyFont="1" applyBorder="1" applyAlignment="1" applyProtection="1">
      <alignment horizontal="center" vertical="center"/>
    </xf>
    <xf numFmtId="2" fontId="13" fillId="0" borderId="27" xfId="38" applyNumberFormat="1" applyFont="1" applyBorder="1" applyAlignment="1" applyProtection="1">
      <alignment horizontal="center" vertical="center"/>
    </xf>
    <xf numFmtId="2" fontId="13" fillId="0" borderId="33" xfId="38" applyNumberFormat="1" applyFont="1" applyBorder="1" applyAlignment="1" applyProtection="1">
      <alignment horizontal="center" vertical="center"/>
    </xf>
    <xf numFmtId="172" fontId="3" fillId="0" borderId="2" xfId="38" applyNumberFormat="1" applyBorder="1" applyAlignment="1">
      <alignment horizontal="center"/>
      <protection locked="0"/>
    </xf>
    <xf numFmtId="172" fontId="3" fillId="0" borderId="3" xfId="38" applyNumberFormat="1" applyBorder="1" applyAlignment="1">
      <alignment horizontal="center"/>
      <protection locked="0"/>
    </xf>
    <xf numFmtId="172" fontId="3" fillId="0" borderId="14" xfId="38" applyNumberFormat="1" applyBorder="1" applyAlignment="1">
      <alignment horizontal="center"/>
      <protection locked="0"/>
    </xf>
    <xf numFmtId="172" fontId="3" fillId="0" borderId="4" xfId="38" applyNumberFormat="1" applyBorder="1" applyAlignment="1">
      <alignment horizontal="center"/>
      <protection locked="0"/>
    </xf>
    <xf numFmtId="172" fontId="3" fillId="0" borderId="0" xfId="38" applyNumberFormat="1" applyAlignment="1">
      <alignment horizontal="center"/>
      <protection locked="0"/>
    </xf>
    <xf numFmtId="172" fontId="3" fillId="0" borderId="5" xfId="38" applyNumberFormat="1" applyBorder="1" applyAlignment="1">
      <alignment horizontal="center"/>
      <protection locked="0"/>
    </xf>
    <xf numFmtId="172" fontId="3" fillId="0" borderId="6" xfId="38" applyNumberFormat="1" applyBorder="1" applyAlignment="1">
      <alignment horizontal="center"/>
      <protection locked="0"/>
    </xf>
    <xf numFmtId="172" fontId="3" fillId="0" borderId="7" xfId="38" applyNumberFormat="1" applyBorder="1" applyAlignment="1">
      <alignment horizontal="center"/>
      <protection locked="0"/>
    </xf>
    <xf numFmtId="172" fontId="3" fillId="0" borderId="8" xfId="38" applyNumberFormat="1" applyBorder="1" applyAlignment="1">
      <alignment horizontal="center"/>
      <protection locked="0"/>
    </xf>
    <xf numFmtId="172" fontId="13" fillId="3" borderId="20" xfId="38" applyNumberFormat="1" applyFont="1" applyFill="1" applyBorder="1" applyAlignment="1">
      <alignment horizontal="center" vertical="center" wrapText="1"/>
      <protection locked="0"/>
    </xf>
    <xf numFmtId="172" fontId="13" fillId="3" borderId="10" xfId="38" applyNumberFormat="1" applyFont="1" applyFill="1" applyBorder="1" applyAlignment="1">
      <alignment horizontal="center" vertical="center" wrapText="1"/>
      <protection locked="0"/>
    </xf>
    <xf numFmtId="172" fontId="13" fillId="3" borderId="25" xfId="38" applyNumberFormat="1" applyFont="1" applyFill="1" applyBorder="1" applyAlignment="1">
      <alignment horizontal="center" vertical="center" wrapText="1"/>
      <protection locked="0"/>
    </xf>
  </cellXfs>
  <cellStyles count="40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3" xfId="39" xr:uid="{11F2D002-1B7A-EE40-9848-485533FF5194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Normal_CDPGF-TYPE" xfId="38" xr:uid="{9C9B9988-984F-8746-9292-CA4E44BCD5E1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E79"/>
      <color rgb="FFE97B4B"/>
      <color rgb="FFB3C1E1"/>
      <color rgb="FF3D405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12700</xdr:colOff>
      <xdr:row>0</xdr:row>
      <xdr:rowOff>12700</xdr:rowOff>
    </xdr:from>
    <xdr:to>
      <xdr:col>2</xdr:col>
      <xdr:colOff>596900</xdr:colOff>
      <xdr:row>4</xdr:row>
      <xdr:rowOff>90805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FB60EC3-0E72-F5F3-7E50-3CA909ACC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2700"/>
          <a:ext cx="3073400" cy="75120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47</xdr:row>
      <xdr:rowOff>0</xdr:rowOff>
    </xdr:from>
    <xdr:to>
      <xdr:col>4</xdr:col>
      <xdr:colOff>691515</xdr:colOff>
      <xdr:row>49</xdr:row>
      <xdr:rowOff>175895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C866F4-7994-B209-19BA-5AAC2B73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083800"/>
          <a:ext cx="4615815" cy="54419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0</xdr:row>
      <xdr:rowOff>47624</xdr:rowOff>
    </xdr:from>
    <xdr:to>
      <xdr:col>5</xdr:col>
      <xdr:colOff>861660</xdr:colOff>
      <xdr:row>5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6FFA6A-6612-0B03-39F3-D11363507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4"/>
          <a:ext cx="165223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1492880</xdr:colOff>
      <xdr:row>3</xdr:row>
      <xdr:rowOff>94438</xdr:rowOff>
    </xdr:from>
    <xdr:ext cx="2968455" cy="807735"/>
    <xdr:pic>
      <xdr:nvPicPr>
        <xdr:cNvPr id="2" name="Image 1">
          <a:extLst>
            <a:ext uri="{FF2B5EF4-FFF2-40B4-BE49-F238E27FC236}">
              <a16:creationId xmlns:a16="http://schemas.microsoft.com/office/drawing/2014/main" id="{65D6B64C-4CC8-DE44-AE34-EDF0B886F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2080" y="589738"/>
          <a:ext cx="2968455" cy="807735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3</xdr:row>
      <xdr:rowOff>0</xdr:rowOff>
    </xdr:from>
    <xdr:ext cx="1775149" cy="876712"/>
    <xdr:pic>
      <xdr:nvPicPr>
        <xdr:cNvPr id="3" name="Image 2">
          <a:extLst>
            <a:ext uri="{FF2B5EF4-FFF2-40B4-BE49-F238E27FC236}">
              <a16:creationId xmlns:a16="http://schemas.microsoft.com/office/drawing/2014/main" id="{D256C702-4433-534F-82BF-C20710C84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95300"/>
          <a:ext cx="1775149" cy="8767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oleemploi.sharepoint.com/Users/cynthiasoler/AME%20Dropbox/03%20Affaires/06%20BORDEAUX/1_Projets/25CSO18_France%20Travail_Bordeaux/11%20DCE/Pie&#768;ces%20e&#769;crites/Estimation/Estim%20Lot%2006%20Elec%20Indice%20B.xlsx" TargetMode="External"/><Relationship Id="rId1" Type="http://schemas.openxmlformats.org/officeDocument/2006/relationships/externalLinkPath" Target="/Users/cynthiasoler/AME%20Dropbox/03%20Affaires/06%20BORDEAUX/1_Projets/25CSO18_France%20Travail_Bordeaux/11%20DCE/Pie&#768;ces%20e&#769;crites/Estimation/Estim%20Lot%2006%20Elec%20Indice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ST"/>
      <sheetName val="info"/>
      <sheetName val="LOT 06"/>
    </sheetNames>
    <sheetDataSet>
      <sheetData sheetId="0" refreshError="1"/>
      <sheetData sheetId="1">
        <row r="7">
          <cell r="F7">
            <v>44481</v>
          </cell>
        </row>
        <row r="8">
          <cell r="F8" t="str">
            <v>DCE indice B</v>
          </cell>
        </row>
        <row r="13">
          <cell r="A13" t="str">
            <v>France TRAVAIL BORDEAUX  - AMENAGEMENT DES ETAGES R+2 AU R+8 DU BATIMENT B &amp; C</v>
          </cell>
        </row>
        <row r="24">
          <cell r="B24" t="str">
            <v>Lot 06 - Electricité 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 ht="12.5">
      <c r="A5" s="14"/>
      <c r="B5" s="15"/>
      <c r="C5" s="16"/>
      <c r="D5" s="15"/>
      <c r="E5" s="17" t="s">
        <v>5</v>
      </c>
    </row>
    <row r="6" spans="1:5" ht="12.5">
      <c r="A6" s="18" t="s">
        <v>6</v>
      </c>
      <c r="B6" s="19"/>
      <c r="C6" s="20"/>
      <c r="D6" s="19"/>
      <c r="E6" s="18"/>
    </row>
    <row r="7" spans="1:5" ht="12.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 ht="12.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15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28"/>
  <sheetViews>
    <sheetView view="pageBreakPreview" zoomScaleNormal="100" workbookViewId="0">
      <selection activeCell="C27" sqref="C27"/>
    </sheetView>
  </sheetViews>
  <sheetFormatPr baseColWidth="10" defaultColWidth="10.796875" defaultRowHeight="15.5"/>
  <cols>
    <col min="1" max="1" width="21.3984375" style="47" customWidth="1"/>
    <col min="2" max="2" width="17.796875" style="47" customWidth="1"/>
    <col min="3" max="3" width="21.796875" style="48" customWidth="1"/>
    <col min="4" max="4" width="24.19921875" style="47" customWidth="1"/>
    <col min="5" max="5" width="14.796875" style="47" customWidth="1"/>
    <col min="6" max="6" width="27.3984375" style="47" customWidth="1"/>
    <col min="7" max="16384" width="10.796875" style="47"/>
  </cols>
  <sheetData>
    <row r="3" spans="1:9" ht="12" customHeight="1">
      <c r="A3" s="212"/>
      <c r="B3" s="212"/>
      <c r="C3" s="212"/>
      <c r="D3" s="212"/>
      <c r="E3" s="212"/>
    </row>
    <row r="4" spans="1:9" ht="12" customHeight="1">
      <c r="A4" s="212"/>
      <c r="B4" s="212"/>
      <c r="C4" s="212"/>
      <c r="D4" s="212"/>
      <c r="E4" s="212"/>
    </row>
    <row r="5" spans="1:9" ht="12" customHeight="1">
      <c r="A5" s="212"/>
      <c r="B5" s="212"/>
      <c r="C5" s="212"/>
      <c r="D5" s="212"/>
      <c r="E5" s="212"/>
    </row>
    <row r="7" spans="1:9">
      <c r="F7" s="65">
        <v>44490</v>
      </c>
    </row>
    <row r="8" spans="1:9">
      <c r="F8" s="64" t="s">
        <v>162</v>
      </c>
    </row>
    <row r="10" spans="1:9" ht="75" customHeight="1">
      <c r="A10" s="214" t="s">
        <v>75</v>
      </c>
      <c r="B10" s="212"/>
      <c r="C10" s="212"/>
      <c r="D10" s="212"/>
      <c r="E10" s="212"/>
      <c r="F10" s="212"/>
    </row>
    <row r="11" spans="1:9">
      <c r="A11" s="212" t="s">
        <v>162</v>
      </c>
      <c r="B11" s="212"/>
      <c r="C11" s="212"/>
      <c r="D11" s="212"/>
      <c r="E11" s="212"/>
      <c r="F11" s="212"/>
      <c r="I11" s="46"/>
    </row>
    <row r="12" spans="1:9">
      <c r="B12" s="49"/>
      <c r="D12" s="50"/>
    </row>
    <row r="13" spans="1:9" ht="42" customHeight="1">
      <c r="A13" s="213" t="s">
        <v>73</v>
      </c>
      <c r="B13" s="213"/>
      <c r="C13" s="213"/>
      <c r="D13" s="213"/>
      <c r="E13" s="213"/>
      <c r="F13" s="213"/>
    </row>
    <row r="14" spans="1:9" ht="30" customHeight="1">
      <c r="A14" s="213"/>
      <c r="B14" s="213"/>
      <c r="C14" s="213"/>
      <c r="D14" s="213"/>
      <c r="E14" s="213"/>
      <c r="F14" s="213"/>
      <c r="G14" s="62"/>
      <c r="H14" s="62"/>
      <c r="I14" s="62"/>
    </row>
    <row r="15" spans="1:9" ht="30" customHeight="1">
      <c r="A15" s="51"/>
      <c r="B15" s="51"/>
      <c r="C15" s="51"/>
      <c r="D15" s="51"/>
      <c r="E15" s="51"/>
      <c r="F15" s="51"/>
      <c r="G15" s="62"/>
      <c r="H15" s="62"/>
      <c r="I15" s="62"/>
    </row>
    <row r="16" spans="1:9" ht="22" customHeight="1">
      <c r="B16" s="52" t="s">
        <v>18</v>
      </c>
      <c r="I16" s="63"/>
    </row>
    <row r="18" spans="2:5" ht="24" customHeight="1">
      <c r="B18" s="47" t="s">
        <v>19</v>
      </c>
    </row>
    <row r="19" spans="2:5" ht="31" customHeight="1">
      <c r="B19" s="215" t="s">
        <v>74</v>
      </c>
      <c r="C19" s="215"/>
      <c r="D19" s="215"/>
      <c r="E19" s="215"/>
    </row>
    <row r="20" spans="2:5" ht="24" customHeight="1">
      <c r="B20" s="47" t="s">
        <v>20</v>
      </c>
    </row>
    <row r="21" spans="2:5" ht="24" customHeight="1">
      <c r="B21" s="47" t="s">
        <v>21</v>
      </c>
    </row>
    <row r="22" spans="2:5" s="53" customFormat="1" ht="24" customHeight="1">
      <c r="B22" s="47" t="s">
        <v>22</v>
      </c>
      <c r="C22" s="54"/>
    </row>
    <row r="23" spans="2:5" ht="24" customHeight="1">
      <c r="B23" s="47" t="s">
        <v>76</v>
      </c>
    </row>
    <row r="24" spans="2:5" ht="24" customHeight="1">
      <c r="B24" s="49" t="s">
        <v>23</v>
      </c>
    </row>
    <row r="28" spans="2:5">
      <c r="C28" s="55"/>
    </row>
  </sheetData>
  <mergeCells count="5">
    <mergeCell ref="A3:E5"/>
    <mergeCell ref="A13:F14"/>
    <mergeCell ref="A10:F10"/>
    <mergeCell ref="A11:F11"/>
    <mergeCell ref="B19:E19"/>
  </mergeCells>
  <phoneticPr fontId="6" type="noConversion"/>
  <printOptions horizontalCentered="1"/>
  <pageMargins left="0.25" right="0.25" top="0.75" bottom="0.75" header="0.3" footer="0.3"/>
  <pageSetup paperSize="9" scale="79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518A6-731A-DB4F-8BA9-0056F5F31198}">
  <sheetPr>
    <pageSetUpPr fitToPage="1"/>
  </sheetPr>
  <dimension ref="B1:AA262"/>
  <sheetViews>
    <sheetView showGridLines="0" showZeros="0" tabSelected="1" view="pageBreakPreview" zoomScale="116" zoomScaleNormal="100" zoomScaleSheetLayoutView="131" zoomScalePageLayoutView="150" workbookViewId="0">
      <pane ySplit="12" topLeftCell="A198" activePane="bottomLeft" state="frozen"/>
      <selection activeCell="H8" sqref="H8"/>
      <selection pane="bottomLeft" activeCell="M7" sqref="M7"/>
    </sheetView>
  </sheetViews>
  <sheetFormatPr baseColWidth="10" defaultColWidth="13.796875" defaultRowHeight="12.5"/>
  <cols>
    <col min="1" max="1" width="1.19921875" style="67" customWidth="1"/>
    <col min="2" max="2" width="11" style="67" customWidth="1"/>
    <col min="3" max="3" width="1.796875" style="77" customWidth="1"/>
    <col min="4" max="4" width="13.59765625" style="67" customWidth="1"/>
    <col min="5" max="5" width="18.796875" style="67" customWidth="1"/>
    <col min="6" max="6" width="35.59765625" style="67" customWidth="1"/>
    <col min="7" max="7" width="5.796875" style="78" customWidth="1"/>
    <col min="8" max="8" width="6.796875" style="88" customWidth="1"/>
    <col min="9" max="9" width="6.796875" style="69" customWidth="1"/>
    <col min="10" max="10" width="6.796875" style="88" customWidth="1"/>
    <col min="11" max="11" width="6.796875" style="69" customWidth="1"/>
    <col min="12" max="12" width="6.796875" style="88" customWidth="1"/>
    <col min="13" max="13" width="6.796875" style="69" customWidth="1"/>
    <col min="14" max="14" width="6.796875" style="88" customWidth="1"/>
    <col min="15" max="15" width="6.796875" style="69" customWidth="1"/>
    <col min="16" max="16" width="6.796875" style="88" customWidth="1"/>
    <col min="17" max="17" width="11" style="88" customWidth="1"/>
    <col min="18" max="18" width="10.796875" style="89" bestFit="1" customWidth="1"/>
    <col min="19" max="19" width="18.796875" style="68" customWidth="1"/>
    <col min="20" max="20" width="3" style="67" customWidth="1"/>
    <col min="21" max="21" width="9.3984375" style="67" customWidth="1"/>
    <col min="22" max="16384" width="13.796875" style="67"/>
  </cols>
  <sheetData>
    <row r="1" spans="2:27" ht="13">
      <c r="I1" s="87"/>
      <c r="J1" s="69"/>
      <c r="K1" s="68"/>
      <c r="M1" s="87"/>
      <c r="N1" s="69"/>
      <c r="O1" s="68"/>
      <c r="Q1" s="87"/>
      <c r="S1" s="66">
        <f>info!F7</f>
        <v>44490</v>
      </c>
      <c r="T1" s="45"/>
      <c r="U1" s="45"/>
      <c r="V1" s="59"/>
      <c r="W1" s="126"/>
      <c r="X1" s="68"/>
      <c r="Y1" s="88"/>
      <c r="Z1" s="87"/>
      <c r="AA1" s="126"/>
    </row>
    <row r="2" spans="2:27" ht="37" customHeight="1">
      <c r="D2" s="225" t="str">
        <f>[1]info!A13</f>
        <v>France TRAVAIL BORDEAUX  - AMENAGEMENT DES ETAGES R+2 AU R+8 DU BATIMENT B &amp; C</v>
      </c>
      <c r="E2" s="226"/>
      <c r="F2" s="226"/>
      <c r="G2" s="226"/>
      <c r="H2" s="226"/>
      <c r="I2" s="226"/>
      <c r="J2" s="226"/>
      <c r="K2" s="226"/>
      <c r="L2" s="226"/>
      <c r="M2" s="226"/>
      <c r="N2" s="94" t="s">
        <v>16</v>
      </c>
      <c r="O2" s="94"/>
      <c r="P2" s="94"/>
      <c r="Q2" s="94"/>
      <c r="R2" s="94"/>
      <c r="S2" s="69"/>
      <c r="T2" s="94"/>
      <c r="U2" s="94"/>
      <c r="V2" s="94"/>
      <c r="W2" s="85"/>
      <c r="X2" s="68"/>
      <c r="Y2" s="88"/>
      <c r="Z2" s="87"/>
      <c r="AA2" s="68"/>
    </row>
    <row r="3" spans="2:27" ht="33" customHeight="1">
      <c r="D3" s="227" t="str">
        <f>[1]info!B24</f>
        <v>Lot 06 - Electricité </v>
      </c>
      <c r="E3" s="228"/>
      <c r="F3" s="228"/>
      <c r="G3" s="228"/>
      <c r="H3" s="228"/>
      <c r="I3" s="228"/>
      <c r="J3" s="228"/>
      <c r="K3" s="228"/>
      <c r="L3" s="228"/>
      <c r="M3" s="228"/>
      <c r="N3" s="56" t="s">
        <v>17</v>
      </c>
      <c r="O3" s="56"/>
      <c r="Q3" s="87"/>
      <c r="R3" s="87"/>
      <c r="S3" s="86" t="str">
        <f>[1]info!F8</f>
        <v>DCE indice B</v>
      </c>
      <c r="T3" s="56"/>
      <c r="U3" s="56"/>
      <c r="V3" s="60"/>
      <c r="W3" s="45"/>
      <c r="X3" s="68"/>
      <c r="Y3" s="88"/>
      <c r="Z3" s="87"/>
      <c r="AA3" s="86"/>
    </row>
    <row r="4" spans="2:27" ht="14.5">
      <c r="I4" s="87"/>
      <c r="J4" s="69"/>
      <c r="K4" s="68"/>
      <c r="M4" s="87"/>
      <c r="N4" s="127" t="s">
        <v>164</v>
      </c>
      <c r="O4" s="68"/>
      <c r="Q4" s="87"/>
      <c r="S4" s="69"/>
      <c r="T4" s="229"/>
      <c r="U4" s="229"/>
      <c r="V4" s="229"/>
      <c r="W4" s="229"/>
      <c r="X4" s="68"/>
      <c r="Y4" s="88"/>
      <c r="Z4" s="87"/>
      <c r="AA4" s="68"/>
    </row>
    <row r="5" spans="2:27" ht="14.5">
      <c r="B5" s="81"/>
      <c r="C5" s="93"/>
      <c r="D5" s="93"/>
      <c r="E5" s="93"/>
      <c r="F5" s="93"/>
      <c r="I5" s="87"/>
      <c r="J5" s="69"/>
      <c r="K5" s="68"/>
      <c r="M5" s="87"/>
      <c r="N5" s="241"/>
      <c r="O5" s="242"/>
      <c r="P5" s="242"/>
      <c r="Q5" s="242"/>
      <c r="R5" s="243"/>
      <c r="S5" s="69"/>
      <c r="T5" s="57"/>
      <c r="U5" s="58"/>
      <c r="V5" s="61"/>
      <c r="W5" s="45"/>
      <c r="X5" s="68"/>
      <c r="Y5" s="88"/>
      <c r="Z5" s="87"/>
      <c r="AA5" s="92"/>
    </row>
    <row r="6" spans="2:27" ht="14.5">
      <c r="B6" s="91"/>
      <c r="C6" s="74"/>
      <c r="D6" s="74"/>
      <c r="I6" s="87"/>
      <c r="J6" s="69"/>
      <c r="K6" s="68"/>
      <c r="M6" s="87"/>
      <c r="N6" s="244"/>
      <c r="O6" s="245"/>
      <c r="P6" s="245"/>
      <c r="Q6" s="245"/>
      <c r="R6" s="246"/>
      <c r="S6" s="69"/>
      <c r="T6" s="57"/>
      <c r="U6" s="58"/>
      <c r="V6" s="61"/>
      <c r="W6" s="86">
        <f>[1]info!W10</f>
        <v>0</v>
      </c>
      <c r="X6" s="68"/>
      <c r="Y6" s="88"/>
      <c r="Z6" s="87"/>
      <c r="AA6" s="68"/>
    </row>
    <row r="7" spans="2:27" ht="17" customHeight="1"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244"/>
      <c r="O7" s="245"/>
      <c r="P7" s="245"/>
      <c r="Q7" s="245"/>
      <c r="R7" s="246"/>
      <c r="S7" s="175"/>
      <c r="T7" s="175"/>
      <c r="U7" s="175"/>
      <c r="V7" s="175"/>
      <c r="W7" s="175"/>
      <c r="X7" s="175"/>
      <c r="Y7" s="175"/>
      <c r="Z7" s="175"/>
      <c r="AA7" s="175"/>
    </row>
    <row r="8" spans="2:27" ht="17" customHeight="1"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247"/>
      <c r="O8" s="248"/>
      <c r="P8" s="248"/>
      <c r="Q8" s="248"/>
      <c r="R8" s="249"/>
      <c r="S8" s="90"/>
      <c r="T8" s="90"/>
      <c r="U8" s="90"/>
      <c r="V8" s="90"/>
      <c r="W8" s="90"/>
      <c r="X8" s="90"/>
      <c r="Y8" s="90"/>
      <c r="Z8" s="90"/>
      <c r="AA8" s="90"/>
    </row>
    <row r="9" spans="2:27" ht="16" thickBot="1"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</row>
    <row r="10" spans="2:27" s="148" customFormat="1" ht="13" customHeight="1">
      <c r="B10" s="230" t="s">
        <v>197</v>
      </c>
      <c r="C10" s="222" t="s">
        <v>28</v>
      </c>
      <c r="D10" s="222"/>
      <c r="E10" s="222"/>
      <c r="F10" s="222"/>
      <c r="G10" s="222" t="s">
        <v>14</v>
      </c>
      <c r="H10" s="236" t="s">
        <v>161</v>
      </c>
      <c r="I10" s="218" t="s">
        <v>86</v>
      </c>
      <c r="J10" s="219"/>
      <c r="K10" s="218" t="s">
        <v>85</v>
      </c>
      <c r="L10" s="219"/>
      <c r="M10" s="218" t="s">
        <v>84</v>
      </c>
      <c r="N10" s="219"/>
      <c r="O10" s="147" t="s">
        <v>83</v>
      </c>
      <c r="P10" s="147" t="s">
        <v>82</v>
      </c>
      <c r="Q10" s="250" t="s">
        <v>160</v>
      </c>
      <c r="R10" s="238" t="s">
        <v>87</v>
      </c>
      <c r="S10" s="233" t="s">
        <v>81</v>
      </c>
    </row>
    <row r="11" spans="2:27" s="148" customFormat="1" ht="13" customHeight="1">
      <c r="B11" s="231"/>
      <c r="C11" s="223"/>
      <c r="D11" s="223"/>
      <c r="E11" s="223"/>
      <c r="F11" s="223"/>
      <c r="G11" s="223"/>
      <c r="H11" s="237"/>
      <c r="I11" s="149" t="s">
        <v>159</v>
      </c>
      <c r="J11" s="149" t="s">
        <v>158</v>
      </c>
      <c r="K11" s="149" t="s">
        <v>159</v>
      </c>
      <c r="L11" s="149" t="s">
        <v>158</v>
      </c>
      <c r="M11" s="149" t="s">
        <v>159</v>
      </c>
      <c r="N11" s="149" t="s">
        <v>158</v>
      </c>
      <c r="O11" s="149" t="s">
        <v>159</v>
      </c>
      <c r="P11" s="149" t="s">
        <v>158</v>
      </c>
      <c r="Q11" s="251"/>
      <c r="R11" s="239"/>
      <c r="S11" s="234"/>
    </row>
    <row r="12" spans="2:27" s="148" customFormat="1" ht="15" customHeight="1" thickBot="1">
      <c r="B12" s="232"/>
      <c r="C12" s="224"/>
      <c r="D12" s="224"/>
      <c r="E12" s="224"/>
      <c r="F12" s="224"/>
      <c r="G12" s="224"/>
      <c r="H12" s="150" t="s">
        <v>80</v>
      </c>
      <c r="I12" s="150" t="s">
        <v>80</v>
      </c>
      <c r="J12" s="150" t="s">
        <v>80</v>
      </c>
      <c r="K12" s="150" t="s">
        <v>80</v>
      </c>
      <c r="L12" s="150" t="s">
        <v>80</v>
      </c>
      <c r="M12" s="150" t="s">
        <v>80</v>
      </c>
      <c r="N12" s="150" t="s">
        <v>80</v>
      </c>
      <c r="O12" s="150" t="s">
        <v>80</v>
      </c>
      <c r="P12" s="150" t="s">
        <v>80</v>
      </c>
      <c r="Q12" s="252"/>
      <c r="R12" s="240"/>
      <c r="S12" s="235"/>
    </row>
    <row r="13" spans="2:27" ht="15" customHeight="1">
      <c r="B13" s="75"/>
      <c r="C13" s="111"/>
      <c r="D13" s="73"/>
      <c r="E13" s="73"/>
      <c r="F13" s="76"/>
      <c r="G13" s="75"/>
      <c r="H13" s="110"/>
      <c r="I13" s="110"/>
      <c r="J13" s="110"/>
      <c r="K13" s="110"/>
      <c r="L13" s="110"/>
      <c r="M13" s="110"/>
      <c r="N13" s="110"/>
      <c r="O13" s="110"/>
      <c r="P13" s="110"/>
      <c r="Q13" s="151"/>
      <c r="R13" s="154"/>
      <c r="S13" s="155"/>
    </row>
    <row r="14" spans="2:27" s="112" customFormat="1" ht="13">
      <c r="B14" s="75" t="s">
        <v>201</v>
      </c>
      <c r="C14" s="111"/>
      <c r="D14" s="220" t="s">
        <v>157</v>
      </c>
      <c r="E14" s="220"/>
      <c r="F14" s="221"/>
      <c r="G14" s="105"/>
      <c r="H14" s="103"/>
      <c r="I14" s="103"/>
      <c r="J14" s="103"/>
      <c r="K14" s="103"/>
      <c r="L14" s="103"/>
      <c r="M14" s="103"/>
      <c r="N14" s="103"/>
      <c r="O14" s="103"/>
      <c r="P14" s="103"/>
      <c r="Q14" s="128"/>
      <c r="R14" s="156"/>
      <c r="S14" s="156"/>
    </row>
    <row r="15" spans="2:27" ht="13">
      <c r="B15" s="75"/>
      <c r="C15" s="111"/>
      <c r="D15" s="73"/>
      <c r="E15" s="73"/>
      <c r="F15" s="76"/>
      <c r="G15" s="75"/>
      <c r="H15" s="103"/>
      <c r="I15" s="110"/>
      <c r="J15" s="103"/>
      <c r="K15" s="110"/>
      <c r="L15" s="103"/>
      <c r="M15" s="110"/>
      <c r="N15" s="103"/>
      <c r="O15" s="110"/>
      <c r="P15" s="103"/>
      <c r="Q15" s="128"/>
      <c r="R15" s="156"/>
      <c r="S15" s="156"/>
    </row>
    <row r="16" spans="2:27" s="112" customFormat="1" ht="13">
      <c r="B16" s="72" t="s">
        <v>202</v>
      </c>
      <c r="C16" s="111"/>
      <c r="D16" s="112" t="s">
        <v>156</v>
      </c>
      <c r="F16" s="113"/>
      <c r="G16" s="105" t="s">
        <v>27</v>
      </c>
      <c r="H16" s="109"/>
      <c r="I16" s="103"/>
      <c r="J16" s="103"/>
      <c r="K16" s="103"/>
      <c r="L16" s="103"/>
      <c r="M16" s="103"/>
      <c r="N16" s="103"/>
      <c r="O16" s="103"/>
      <c r="P16" s="103"/>
      <c r="Q16" s="128"/>
      <c r="R16" s="157"/>
      <c r="S16" s="156"/>
    </row>
    <row r="17" spans="2:21" s="112" customFormat="1" ht="13">
      <c r="B17" s="72" t="s">
        <v>203</v>
      </c>
      <c r="C17" s="111"/>
      <c r="D17" s="112" t="s">
        <v>155</v>
      </c>
      <c r="F17" s="113"/>
      <c r="G17" s="105" t="s">
        <v>24</v>
      </c>
      <c r="H17" s="103">
        <v>1</v>
      </c>
      <c r="I17" s="103">
        <v>1</v>
      </c>
      <c r="J17" s="103">
        <v>1</v>
      </c>
      <c r="K17" s="103">
        <v>1</v>
      </c>
      <c r="L17" s="103">
        <v>1</v>
      </c>
      <c r="M17" s="103">
        <v>1</v>
      </c>
      <c r="N17" s="103">
        <v>1</v>
      </c>
      <c r="O17" s="103">
        <v>1</v>
      </c>
      <c r="P17" s="103">
        <v>1</v>
      </c>
      <c r="Q17" s="128">
        <f>SUM(H17:P17)</f>
        <v>9</v>
      </c>
      <c r="R17" s="157"/>
      <c r="S17" s="156">
        <f>R17*Q17</f>
        <v>0</v>
      </c>
    </row>
    <row r="18" spans="2:21" s="112" customFormat="1" ht="13">
      <c r="B18" s="72"/>
      <c r="C18" s="111"/>
      <c r="F18" s="113"/>
      <c r="G18" s="105"/>
      <c r="H18" s="103"/>
      <c r="I18" s="103"/>
      <c r="J18" s="103"/>
      <c r="K18" s="103"/>
      <c r="L18" s="103"/>
      <c r="M18" s="103"/>
      <c r="N18" s="103"/>
      <c r="O18" s="103"/>
      <c r="P18" s="103"/>
      <c r="Q18" s="128"/>
      <c r="R18" s="157"/>
      <c r="S18" s="156"/>
    </row>
    <row r="19" spans="2:21" s="208" customFormat="1" ht="13">
      <c r="B19" s="200"/>
      <c r="C19" s="201"/>
      <c r="D19" s="202"/>
      <c r="E19" s="202"/>
      <c r="F19" s="203" t="str">
        <f>"Sous total "&amp;B14&amp;" hors taxes"</f>
        <v>Sous total 3.1 hors taxes</v>
      </c>
      <c r="G19" s="204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6"/>
      <c r="S19" s="207">
        <f>SUM(S16:S18)</f>
        <v>0</v>
      </c>
      <c r="U19" s="209">
        <f>SUM(I19:P19)</f>
        <v>0</v>
      </c>
    </row>
    <row r="20" spans="2:21" s="112" customFormat="1" ht="13">
      <c r="B20" s="72"/>
      <c r="C20" s="111"/>
      <c r="F20" s="113"/>
      <c r="G20" s="105"/>
      <c r="H20" s="103"/>
      <c r="I20" s="103"/>
      <c r="J20" s="103"/>
      <c r="K20" s="103"/>
      <c r="L20" s="103"/>
      <c r="M20" s="103"/>
      <c r="N20" s="103"/>
      <c r="O20" s="103"/>
      <c r="P20" s="103"/>
      <c r="Q20" s="128"/>
      <c r="R20" s="157"/>
      <c r="S20" s="156"/>
    </row>
    <row r="21" spans="2:21" s="112" customFormat="1" ht="13">
      <c r="B21" s="75" t="s">
        <v>210</v>
      </c>
      <c r="C21" s="111"/>
      <c r="D21" s="74" t="s">
        <v>72</v>
      </c>
      <c r="F21" s="113"/>
      <c r="G21" s="105"/>
      <c r="H21" s="103"/>
      <c r="I21" s="103"/>
      <c r="J21" s="103"/>
      <c r="K21" s="103"/>
      <c r="L21" s="103"/>
      <c r="M21" s="103"/>
      <c r="N21" s="103"/>
      <c r="O21" s="103"/>
      <c r="P21" s="103"/>
      <c r="Q21" s="128"/>
      <c r="R21" s="157"/>
      <c r="S21" s="156"/>
    </row>
    <row r="22" spans="2:21" s="112" customFormat="1" ht="13">
      <c r="B22" s="72"/>
      <c r="C22" s="111"/>
      <c r="F22" s="113"/>
      <c r="G22" s="105"/>
      <c r="H22" s="103"/>
      <c r="I22" s="103"/>
      <c r="J22" s="103"/>
      <c r="K22" s="103"/>
      <c r="L22" s="103"/>
      <c r="M22" s="103"/>
      <c r="N22" s="103"/>
      <c r="O22" s="103"/>
      <c r="P22" s="103"/>
      <c r="Q22" s="128"/>
      <c r="R22" s="157"/>
      <c r="S22" s="156">
        <f t="shared" ref="S22:S25" si="0">R22*Q22</f>
        <v>0</v>
      </c>
    </row>
    <row r="23" spans="2:21" s="112" customFormat="1" ht="13">
      <c r="B23" s="72" t="s">
        <v>211</v>
      </c>
      <c r="C23" s="111"/>
      <c r="D23" s="77" t="s">
        <v>26</v>
      </c>
      <c r="F23" s="113"/>
      <c r="G23" s="105" t="s">
        <v>13</v>
      </c>
      <c r="H23" s="103"/>
      <c r="I23" s="103"/>
      <c r="J23" s="103"/>
      <c r="K23" s="103"/>
      <c r="L23" s="103"/>
      <c r="M23" s="103"/>
      <c r="N23" s="103"/>
      <c r="O23" s="103"/>
      <c r="P23" s="103"/>
      <c r="Q23" s="128"/>
      <c r="R23" s="157"/>
      <c r="S23" s="156">
        <f t="shared" si="0"/>
        <v>0</v>
      </c>
    </row>
    <row r="24" spans="2:21" s="112" customFormat="1" ht="13">
      <c r="B24" s="72" t="s">
        <v>212</v>
      </c>
      <c r="C24" s="111"/>
      <c r="D24" s="77" t="s">
        <v>71</v>
      </c>
      <c r="F24" s="125"/>
      <c r="G24" s="82" t="s">
        <v>35</v>
      </c>
      <c r="H24" s="103"/>
      <c r="I24" s="103"/>
      <c r="J24" s="103"/>
      <c r="K24" s="103"/>
      <c r="L24" s="103"/>
      <c r="M24" s="103"/>
      <c r="N24" s="103"/>
      <c r="O24" s="103"/>
      <c r="P24" s="103"/>
      <c r="Q24" s="128"/>
      <c r="R24" s="157"/>
      <c r="S24" s="156">
        <f t="shared" si="0"/>
        <v>0</v>
      </c>
    </row>
    <row r="25" spans="2:21" s="112" customFormat="1" ht="13">
      <c r="B25" s="72" t="s">
        <v>213</v>
      </c>
      <c r="C25" s="111"/>
      <c r="D25" s="77" t="s">
        <v>25</v>
      </c>
      <c r="F25" s="113"/>
      <c r="G25" s="105"/>
      <c r="H25" s="103"/>
      <c r="I25" s="103"/>
      <c r="J25" s="103"/>
      <c r="K25" s="103"/>
      <c r="L25" s="103"/>
      <c r="M25" s="103"/>
      <c r="N25" s="103"/>
      <c r="O25" s="103"/>
      <c r="P25" s="103"/>
      <c r="Q25" s="128"/>
      <c r="R25" s="157"/>
      <c r="S25" s="156">
        <f t="shared" si="0"/>
        <v>0</v>
      </c>
    </row>
    <row r="26" spans="2:21" s="112" customFormat="1" ht="13">
      <c r="B26" s="72" t="s">
        <v>206</v>
      </c>
      <c r="C26" s="111"/>
      <c r="E26" s="112" t="s">
        <v>154</v>
      </c>
      <c r="F26" s="113"/>
      <c r="G26" s="105" t="s">
        <v>24</v>
      </c>
      <c r="H26" s="103">
        <v>1</v>
      </c>
      <c r="I26" s="103">
        <v>1</v>
      </c>
      <c r="J26" s="103">
        <v>1</v>
      </c>
      <c r="K26" s="103">
        <v>1</v>
      </c>
      <c r="L26" s="103">
        <v>1</v>
      </c>
      <c r="M26" s="103">
        <v>1</v>
      </c>
      <c r="N26" s="103">
        <v>1</v>
      </c>
      <c r="O26" s="103">
        <v>1</v>
      </c>
      <c r="P26" s="103">
        <v>1</v>
      </c>
      <c r="Q26" s="128">
        <f>SUM(H26:P26)</f>
        <v>9</v>
      </c>
      <c r="R26" s="157"/>
      <c r="S26" s="156">
        <f>R26*Q26</f>
        <v>0</v>
      </c>
    </row>
    <row r="27" spans="2:21" s="112" customFormat="1" ht="13">
      <c r="B27" s="72" t="s">
        <v>207</v>
      </c>
      <c r="C27" s="111"/>
      <c r="E27" s="112" t="s">
        <v>153</v>
      </c>
      <c r="F27" s="113"/>
      <c r="G27" s="105"/>
      <c r="H27" s="103"/>
      <c r="I27" s="103"/>
      <c r="J27" s="103"/>
      <c r="K27" s="103"/>
      <c r="L27" s="103"/>
      <c r="M27" s="103"/>
      <c r="N27" s="103"/>
      <c r="O27" s="103"/>
      <c r="P27" s="103"/>
      <c r="Q27" s="128"/>
      <c r="R27" s="157"/>
      <c r="S27" s="156">
        <f t="shared" ref="S27:S30" si="1">R27*Q27</f>
        <v>0</v>
      </c>
    </row>
    <row r="28" spans="2:21" s="112" customFormat="1" ht="13">
      <c r="B28" s="72" t="s">
        <v>208</v>
      </c>
      <c r="C28" s="111"/>
      <c r="F28" s="122" t="s">
        <v>152</v>
      </c>
      <c r="G28" s="105" t="s">
        <v>24</v>
      </c>
      <c r="H28" s="103"/>
      <c r="I28" s="103"/>
      <c r="J28" s="103"/>
      <c r="K28" s="103"/>
      <c r="L28" s="103"/>
      <c r="M28" s="103">
        <v>1</v>
      </c>
      <c r="N28" s="103"/>
      <c r="O28" s="103"/>
      <c r="P28" s="103"/>
      <c r="Q28" s="128">
        <f>SUM(H28:P28)</f>
        <v>1</v>
      </c>
      <c r="R28" s="157"/>
      <c r="S28" s="156">
        <f t="shared" si="1"/>
        <v>0</v>
      </c>
    </row>
    <row r="29" spans="2:21" s="112" customFormat="1" ht="13">
      <c r="B29" s="72" t="s">
        <v>209</v>
      </c>
      <c r="C29" s="111"/>
      <c r="F29" s="125" t="s">
        <v>151</v>
      </c>
      <c r="G29" s="105" t="s">
        <v>24</v>
      </c>
      <c r="H29" s="103"/>
      <c r="I29" s="103"/>
      <c r="J29" s="103">
        <v>1</v>
      </c>
      <c r="K29" s="103"/>
      <c r="L29" s="103"/>
      <c r="M29" s="103"/>
      <c r="N29" s="103"/>
      <c r="O29" s="103"/>
      <c r="P29" s="103"/>
      <c r="Q29" s="128">
        <f>SUM(H29:P29)</f>
        <v>1</v>
      </c>
      <c r="R29" s="157"/>
      <c r="S29" s="156">
        <f t="shared" si="1"/>
        <v>0</v>
      </c>
    </row>
    <row r="30" spans="2:21" s="112" customFormat="1" ht="13">
      <c r="B30" s="72"/>
      <c r="C30" s="111"/>
      <c r="F30" s="113"/>
      <c r="G30" s="105"/>
      <c r="H30" s="103"/>
      <c r="I30" s="103"/>
      <c r="J30" s="103"/>
      <c r="K30" s="103"/>
      <c r="L30" s="103"/>
      <c r="M30" s="103"/>
      <c r="N30" s="103"/>
      <c r="O30" s="103"/>
      <c r="P30" s="103"/>
      <c r="Q30" s="128"/>
      <c r="R30" s="158"/>
      <c r="S30" s="156">
        <f t="shared" si="1"/>
        <v>0</v>
      </c>
    </row>
    <row r="31" spans="2:21" s="208" customFormat="1" ht="13">
      <c r="B31" s="200"/>
      <c r="C31" s="201"/>
      <c r="D31" s="202"/>
      <c r="E31" s="202"/>
      <c r="F31" s="203" t="str">
        <f>"Sous total "&amp;B16&amp;" hors taxes"</f>
        <v>Sous total 3.1.1 hors taxes</v>
      </c>
      <c r="G31" s="204"/>
      <c r="H31" s="205"/>
      <c r="I31" s="210"/>
      <c r="J31" s="205"/>
      <c r="K31" s="210"/>
      <c r="L31" s="205"/>
      <c r="M31" s="210"/>
      <c r="N31" s="205"/>
      <c r="O31" s="210"/>
      <c r="P31" s="205"/>
      <c r="Q31" s="205"/>
      <c r="R31" s="206"/>
      <c r="S31" s="207">
        <f>SUM(S26:S30)</f>
        <v>0</v>
      </c>
      <c r="U31" s="209">
        <f>SUM(I31:P31)</f>
        <v>0</v>
      </c>
    </row>
    <row r="32" spans="2:21" ht="13">
      <c r="B32" s="75"/>
      <c r="C32" s="111"/>
      <c r="D32" s="73"/>
      <c r="E32" s="73"/>
      <c r="F32" s="76"/>
      <c r="G32" s="75"/>
      <c r="H32" s="103"/>
      <c r="I32" s="110"/>
      <c r="J32" s="103"/>
      <c r="K32" s="110"/>
      <c r="L32" s="103"/>
      <c r="M32" s="110"/>
      <c r="N32" s="103"/>
      <c r="O32" s="110"/>
      <c r="P32" s="103"/>
      <c r="Q32" s="128"/>
      <c r="R32" s="157"/>
      <c r="S32" s="159"/>
    </row>
    <row r="33" spans="2:21" s="112" customFormat="1" ht="13">
      <c r="B33" s="75" t="s">
        <v>204</v>
      </c>
      <c r="C33" s="111"/>
      <c r="D33" s="220" t="s">
        <v>70</v>
      </c>
      <c r="E33" s="220"/>
      <c r="F33" s="221"/>
      <c r="G33" s="105" t="s">
        <v>13</v>
      </c>
      <c r="H33" s="103"/>
      <c r="I33" s="103"/>
      <c r="J33" s="103"/>
      <c r="K33" s="103"/>
      <c r="L33" s="103"/>
      <c r="M33" s="103"/>
      <c r="N33" s="103"/>
      <c r="O33" s="103"/>
      <c r="P33" s="103"/>
      <c r="Q33" s="128"/>
      <c r="R33" s="157"/>
      <c r="S33" s="156"/>
    </row>
    <row r="34" spans="2:21" s="112" customFormat="1" ht="13">
      <c r="B34" s="75"/>
      <c r="C34" s="111"/>
      <c r="D34" s="220"/>
      <c r="E34" s="220"/>
      <c r="F34" s="221"/>
      <c r="G34" s="105"/>
      <c r="H34" s="103"/>
      <c r="I34" s="103"/>
      <c r="J34" s="103"/>
      <c r="K34" s="103"/>
      <c r="L34" s="103"/>
      <c r="M34" s="103"/>
      <c r="N34" s="103"/>
      <c r="O34" s="103"/>
      <c r="P34" s="103"/>
      <c r="Q34" s="128"/>
      <c r="R34" s="157"/>
      <c r="S34" s="156"/>
    </row>
    <row r="35" spans="2:21" s="112" customFormat="1" ht="13">
      <c r="B35" s="75" t="s">
        <v>205</v>
      </c>
      <c r="C35" s="111"/>
      <c r="D35" s="74" t="s">
        <v>69</v>
      </c>
      <c r="F35" s="113"/>
      <c r="G35" s="105" t="s">
        <v>27</v>
      </c>
      <c r="H35" s="103"/>
      <c r="I35" s="103"/>
      <c r="J35" s="103"/>
      <c r="K35" s="103"/>
      <c r="L35" s="103"/>
      <c r="M35" s="103"/>
      <c r="N35" s="103"/>
      <c r="O35" s="103"/>
      <c r="P35" s="103"/>
      <c r="Q35" s="128"/>
      <c r="R35" s="157"/>
      <c r="S35" s="156"/>
    </row>
    <row r="36" spans="2:21" s="112" customFormat="1" ht="13">
      <c r="B36" s="72"/>
      <c r="C36" s="111"/>
      <c r="F36" s="113"/>
      <c r="G36" s="105"/>
      <c r="H36" s="103"/>
      <c r="I36" s="103"/>
      <c r="J36" s="103"/>
      <c r="K36" s="103"/>
      <c r="L36" s="103"/>
      <c r="M36" s="103"/>
      <c r="N36" s="103"/>
      <c r="O36" s="103"/>
      <c r="P36" s="103"/>
      <c r="Q36" s="128"/>
      <c r="R36" s="157"/>
      <c r="S36" s="156"/>
    </row>
    <row r="37" spans="2:21" s="112" customFormat="1" ht="13">
      <c r="B37" s="72" t="s">
        <v>214</v>
      </c>
      <c r="C37" s="111"/>
      <c r="D37" s="77" t="s">
        <v>68</v>
      </c>
      <c r="F37" s="113"/>
      <c r="G37" s="105"/>
      <c r="H37" s="103"/>
      <c r="I37" s="103"/>
      <c r="J37" s="103"/>
      <c r="K37" s="103"/>
      <c r="L37" s="103"/>
      <c r="M37" s="103"/>
      <c r="N37" s="103"/>
      <c r="O37" s="103"/>
      <c r="P37" s="103"/>
      <c r="Q37" s="128"/>
      <c r="R37" s="157"/>
      <c r="S37" s="156"/>
    </row>
    <row r="38" spans="2:21" s="112" customFormat="1" ht="13">
      <c r="B38" s="72" t="s">
        <v>215</v>
      </c>
      <c r="C38" s="111"/>
      <c r="E38" s="112" t="s">
        <v>147</v>
      </c>
      <c r="F38" s="113"/>
      <c r="G38" s="105" t="s">
        <v>13</v>
      </c>
      <c r="H38" s="103"/>
      <c r="I38" s="103"/>
      <c r="J38" s="103"/>
      <c r="K38" s="103"/>
      <c r="L38" s="103"/>
      <c r="M38" s="103"/>
      <c r="N38" s="103"/>
      <c r="O38" s="103"/>
      <c r="P38" s="103"/>
      <c r="Q38" s="128"/>
      <c r="R38" s="157"/>
      <c r="S38" s="156"/>
    </row>
    <row r="39" spans="2:21" s="112" customFormat="1" ht="13">
      <c r="B39" s="72" t="s">
        <v>216</v>
      </c>
      <c r="C39" s="111"/>
      <c r="E39" s="112" t="s">
        <v>150</v>
      </c>
      <c r="F39" s="113"/>
      <c r="G39" s="105" t="s">
        <v>79</v>
      </c>
      <c r="H39" s="103">
        <v>11</v>
      </c>
      <c r="I39" s="103">
        <v>58</v>
      </c>
      <c r="J39" s="103">
        <v>120</v>
      </c>
      <c r="K39" s="103">
        <v>97</v>
      </c>
      <c r="L39" s="103">
        <v>65</v>
      </c>
      <c r="M39" s="103">
        <v>92</v>
      </c>
      <c r="N39" s="103">
        <v>48</v>
      </c>
      <c r="O39" s="103">
        <v>70</v>
      </c>
      <c r="P39" s="103">
        <v>16</v>
      </c>
      <c r="Q39" s="128">
        <f>SUM(H39:P39)</f>
        <v>577</v>
      </c>
      <c r="R39" s="157"/>
      <c r="S39" s="156">
        <f>R39*Q39</f>
        <v>0</v>
      </c>
    </row>
    <row r="40" spans="2:21" s="112" customFormat="1" ht="13">
      <c r="B40" s="72" t="s">
        <v>217</v>
      </c>
      <c r="C40" s="111"/>
      <c r="E40" s="112" t="s">
        <v>149</v>
      </c>
      <c r="F40" s="113"/>
      <c r="G40" s="105" t="s">
        <v>13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28"/>
      <c r="R40" s="157"/>
      <c r="S40" s="156">
        <f t="shared" ref="S40:S45" si="2">R40*Q40</f>
        <v>0</v>
      </c>
    </row>
    <row r="41" spans="2:21" s="112" customFormat="1" ht="13">
      <c r="B41" s="72" t="s">
        <v>218</v>
      </c>
      <c r="C41" s="111"/>
      <c r="D41" s="112" t="s">
        <v>148</v>
      </c>
      <c r="F41" s="113"/>
      <c r="G41" s="105"/>
      <c r="H41" s="103"/>
      <c r="I41" s="103"/>
      <c r="J41" s="103"/>
      <c r="K41" s="103"/>
      <c r="L41" s="103"/>
      <c r="M41" s="103"/>
      <c r="N41" s="103"/>
      <c r="O41" s="103"/>
      <c r="P41" s="103"/>
      <c r="Q41" s="128"/>
      <c r="R41" s="157"/>
      <c r="S41" s="156">
        <f t="shared" si="2"/>
        <v>0</v>
      </c>
    </row>
    <row r="42" spans="2:21" s="112" customFormat="1" ht="13">
      <c r="B42" s="72" t="s">
        <v>219</v>
      </c>
      <c r="C42" s="111"/>
      <c r="E42" s="112" t="s">
        <v>147</v>
      </c>
      <c r="F42" s="113"/>
      <c r="G42" s="105" t="s">
        <v>13</v>
      </c>
      <c r="H42" s="103"/>
      <c r="I42" s="103"/>
      <c r="J42" s="103"/>
      <c r="K42" s="103"/>
      <c r="L42" s="103"/>
      <c r="M42" s="103"/>
      <c r="N42" s="103"/>
      <c r="O42" s="103"/>
      <c r="P42" s="103"/>
      <c r="Q42" s="128"/>
      <c r="R42" s="157"/>
      <c r="S42" s="156">
        <f t="shared" si="2"/>
        <v>0</v>
      </c>
    </row>
    <row r="43" spans="2:21" s="112" customFormat="1" ht="13">
      <c r="B43" s="72" t="s">
        <v>220</v>
      </c>
      <c r="C43" s="111"/>
      <c r="E43" s="112" t="s">
        <v>25</v>
      </c>
      <c r="F43" s="113"/>
      <c r="G43" s="105" t="s">
        <v>24</v>
      </c>
      <c r="H43" s="103"/>
      <c r="I43" s="103">
        <v>1</v>
      </c>
      <c r="J43" s="103">
        <v>1</v>
      </c>
      <c r="K43" s="103">
        <v>1</v>
      </c>
      <c r="L43" s="103">
        <v>1</v>
      </c>
      <c r="M43" s="103">
        <v>1</v>
      </c>
      <c r="N43" s="103">
        <v>1</v>
      </c>
      <c r="O43" s="103">
        <v>1</v>
      </c>
      <c r="P43" s="103">
        <v>1</v>
      </c>
      <c r="Q43" s="128">
        <f>SUM(H43:P43)</f>
        <v>8</v>
      </c>
      <c r="R43" s="157"/>
      <c r="S43" s="156">
        <f t="shared" si="2"/>
        <v>0</v>
      </c>
    </row>
    <row r="44" spans="2:21" s="112" customFormat="1" ht="13">
      <c r="B44" s="72" t="s">
        <v>221</v>
      </c>
      <c r="C44" s="111"/>
      <c r="E44" s="112" t="s">
        <v>146</v>
      </c>
      <c r="F44" s="113"/>
      <c r="G44" s="105" t="s">
        <v>24</v>
      </c>
      <c r="H44" s="103"/>
      <c r="I44" s="103">
        <v>2</v>
      </c>
      <c r="J44" s="103">
        <v>2</v>
      </c>
      <c r="K44" s="103">
        <v>2</v>
      </c>
      <c r="L44" s="103">
        <v>2</v>
      </c>
      <c r="M44" s="103">
        <v>2</v>
      </c>
      <c r="N44" s="103">
        <v>2</v>
      </c>
      <c r="O44" s="103">
        <v>2</v>
      </c>
      <c r="P44" s="103">
        <v>2</v>
      </c>
      <c r="Q44" s="128">
        <f>SUM(H44:P44)</f>
        <v>16</v>
      </c>
      <c r="R44" s="157"/>
      <c r="S44" s="156">
        <f t="shared" si="2"/>
        <v>0</v>
      </c>
    </row>
    <row r="45" spans="2:21" s="112" customFormat="1" ht="13">
      <c r="B45" s="72"/>
      <c r="C45" s="111"/>
      <c r="F45" s="113"/>
      <c r="G45" s="105"/>
      <c r="H45" s="103"/>
      <c r="I45" s="103"/>
      <c r="J45" s="103"/>
      <c r="K45" s="103"/>
      <c r="L45" s="103"/>
      <c r="M45" s="103"/>
      <c r="N45" s="103"/>
      <c r="O45" s="103"/>
      <c r="P45" s="103"/>
      <c r="Q45" s="128"/>
      <c r="R45" s="158"/>
      <c r="S45" s="156">
        <f t="shared" si="2"/>
        <v>0</v>
      </c>
    </row>
    <row r="46" spans="2:21" s="208" customFormat="1" ht="13">
      <c r="B46" s="200"/>
      <c r="C46" s="201"/>
      <c r="D46" s="202"/>
      <c r="E46" s="202"/>
      <c r="F46" s="203" t="str">
        <f>"Sous total "&amp;B35&amp;" hors taxes"</f>
        <v>Sous total 3.4 hors taxes</v>
      </c>
      <c r="G46" s="204"/>
      <c r="H46" s="205"/>
      <c r="I46" s="210"/>
      <c r="J46" s="205"/>
      <c r="K46" s="210"/>
      <c r="L46" s="205"/>
      <c r="M46" s="210"/>
      <c r="N46" s="205"/>
      <c r="O46" s="210"/>
      <c r="P46" s="205"/>
      <c r="Q46" s="205"/>
      <c r="R46" s="206"/>
      <c r="S46" s="207">
        <f>SUM(S39:S45)</f>
        <v>0</v>
      </c>
      <c r="U46" s="209">
        <f>SUM(I46:P46)</f>
        <v>0</v>
      </c>
    </row>
    <row r="47" spans="2:21" s="112" customFormat="1" ht="14" customHeight="1">
      <c r="B47" s="72"/>
      <c r="C47" s="111"/>
      <c r="F47" s="113"/>
      <c r="G47" s="105"/>
      <c r="H47" s="103"/>
      <c r="I47" s="103"/>
      <c r="J47" s="103"/>
      <c r="K47" s="103"/>
      <c r="L47" s="103"/>
      <c r="M47" s="103"/>
      <c r="N47" s="103"/>
      <c r="O47" s="103"/>
      <c r="P47" s="103"/>
      <c r="Q47" s="128"/>
      <c r="R47" s="157"/>
      <c r="S47" s="156"/>
    </row>
    <row r="48" spans="2:21" s="112" customFormat="1" ht="13">
      <c r="B48" s="75" t="s">
        <v>222</v>
      </c>
      <c r="C48" s="111"/>
      <c r="D48" s="121" t="s">
        <v>67</v>
      </c>
      <c r="E48" s="216"/>
      <c r="F48" s="217"/>
      <c r="G48" s="105"/>
      <c r="H48" s="103"/>
      <c r="I48" s="103"/>
      <c r="J48" s="103"/>
      <c r="K48" s="103"/>
      <c r="L48" s="103"/>
      <c r="M48" s="103"/>
      <c r="N48" s="103"/>
      <c r="O48" s="103"/>
      <c r="P48" s="103"/>
      <c r="Q48" s="128"/>
      <c r="R48" s="157"/>
      <c r="S48" s="156"/>
    </row>
    <row r="49" spans="2:21" s="112" customFormat="1" ht="13">
      <c r="B49" s="72"/>
      <c r="C49" s="111"/>
      <c r="F49" s="113"/>
      <c r="G49" s="105"/>
      <c r="H49" s="103"/>
      <c r="I49" s="103"/>
      <c r="J49" s="103"/>
      <c r="K49" s="103"/>
      <c r="L49" s="103"/>
      <c r="M49" s="103"/>
      <c r="N49" s="103"/>
      <c r="O49" s="103"/>
      <c r="P49" s="103"/>
      <c r="Q49" s="128"/>
      <c r="R49" s="157"/>
      <c r="S49" s="156"/>
    </row>
    <row r="50" spans="2:21" s="112" customFormat="1" ht="13">
      <c r="B50" s="72" t="s">
        <v>223</v>
      </c>
      <c r="C50" s="111"/>
      <c r="D50" s="112" t="s">
        <v>66</v>
      </c>
      <c r="E50" s="216"/>
      <c r="F50" s="217"/>
      <c r="G50" s="105" t="s">
        <v>13</v>
      </c>
      <c r="H50" s="103"/>
      <c r="I50" s="103"/>
      <c r="J50" s="103"/>
      <c r="K50" s="103"/>
      <c r="L50" s="103"/>
      <c r="M50" s="103"/>
      <c r="N50" s="103"/>
      <c r="O50" s="103"/>
      <c r="P50" s="103"/>
      <c r="Q50" s="128"/>
      <c r="R50" s="157"/>
      <c r="S50" s="156"/>
    </row>
    <row r="51" spans="2:21" s="112" customFormat="1" ht="13">
      <c r="B51" s="72" t="s">
        <v>224</v>
      </c>
      <c r="C51" s="111"/>
      <c r="D51" s="112" t="s">
        <v>65</v>
      </c>
      <c r="F51" s="113"/>
      <c r="G51" s="105" t="s">
        <v>13</v>
      </c>
      <c r="H51" s="103"/>
      <c r="I51" s="103"/>
      <c r="J51" s="103"/>
      <c r="K51" s="103"/>
      <c r="L51" s="103"/>
      <c r="M51" s="103"/>
      <c r="N51" s="103"/>
      <c r="O51" s="103"/>
      <c r="P51" s="103"/>
      <c r="Q51" s="128"/>
      <c r="R51" s="157"/>
      <c r="S51" s="156"/>
    </row>
    <row r="52" spans="2:21" s="112" customFormat="1" ht="13">
      <c r="B52" s="72" t="s">
        <v>225</v>
      </c>
      <c r="C52" s="111"/>
      <c r="D52" s="112" t="s">
        <v>64</v>
      </c>
      <c r="E52" s="216"/>
      <c r="F52" s="217"/>
      <c r="G52" s="124" t="s">
        <v>63</v>
      </c>
      <c r="H52" s="103"/>
      <c r="I52" s="103"/>
      <c r="J52" s="103"/>
      <c r="K52" s="103"/>
      <c r="L52" s="103"/>
      <c r="M52" s="103"/>
      <c r="N52" s="103"/>
      <c r="O52" s="103"/>
      <c r="P52" s="103"/>
      <c r="Q52" s="128"/>
      <c r="R52" s="157"/>
      <c r="S52" s="156"/>
    </row>
    <row r="53" spans="2:21" s="112" customFormat="1" ht="13">
      <c r="B53" s="72"/>
      <c r="C53" s="111"/>
      <c r="F53" s="113"/>
      <c r="G53" s="105"/>
      <c r="H53" s="103"/>
      <c r="I53" s="103"/>
      <c r="J53" s="103"/>
      <c r="K53" s="103"/>
      <c r="L53" s="103"/>
      <c r="M53" s="103"/>
      <c r="N53" s="103"/>
      <c r="O53" s="103"/>
      <c r="P53" s="103"/>
      <c r="Q53" s="128"/>
      <c r="R53" s="158"/>
      <c r="S53" s="156"/>
    </row>
    <row r="54" spans="2:21" s="208" customFormat="1" ht="15" customHeight="1">
      <c r="B54" s="200"/>
      <c r="C54" s="201"/>
      <c r="D54" s="202"/>
      <c r="E54" s="202"/>
      <c r="F54" s="203" t="str">
        <f>"Sous total "&amp;B48&amp;" hors taxes"</f>
        <v>Sous total 3.5 hors taxes</v>
      </c>
      <c r="G54" s="204"/>
      <c r="H54" s="205"/>
      <c r="I54" s="210"/>
      <c r="J54" s="205"/>
      <c r="K54" s="210"/>
      <c r="L54" s="205"/>
      <c r="M54" s="210"/>
      <c r="N54" s="205"/>
      <c r="O54" s="210"/>
      <c r="P54" s="205"/>
      <c r="Q54" s="205"/>
      <c r="R54" s="206"/>
      <c r="S54" s="207"/>
      <c r="U54" s="209"/>
    </row>
    <row r="55" spans="2:21" s="112" customFormat="1" ht="13">
      <c r="B55" s="115"/>
      <c r="C55" s="111"/>
      <c r="F55" s="114"/>
      <c r="G55" s="105"/>
      <c r="H55" s="103"/>
      <c r="I55" s="103"/>
      <c r="J55" s="103"/>
      <c r="K55" s="103"/>
      <c r="L55" s="103"/>
      <c r="M55" s="103"/>
      <c r="N55" s="103"/>
      <c r="O55" s="103"/>
      <c r="P55" s="103"/>
      <c r="Q55" s="128"/>
      <c r="R55" s="157"/>
      <c r="S55" s="156"/>
    </row>
    <row r="56" spans="2:21" s="112" customFormat="1" ht="13">
      <c r="B56" s="75" t="s">
        <v>226</v>
      </c>
      <c r="C56" s="111"/>
      <c r="D56" s="121" t="s">
        <v>62</v>
      </c>
      <c r="F56" s="114"/>
      <c r="G56" s="105"/>
      <c r="H56" s="103"/>
      <c r="I56" s="103"/>
      <c r="J56" s="103"/>
      <c r="K56" s="103"/>
      <c r="L56" s="103"/>
      <c r="M56" s="103"/>
      <c r="N56" s="103"/>
      <c r="O56" s="103"/>
      <c r="P56" s="103"/>
      <c r="Q56" s="128"/>
      <c r="R56" s="157"/>
      <c r="S56" s="156"/>
    </row>
    <row r="57" spans="2:21" s="112" customFormat="1" ht="13">
      <c r="B57" s="72"/>
      <c r="C57" s="111"/>
      <c r="F57" s="114"/>
      <c r="G57" s="105"/>
      <c r="H57" s="103"/>
      <c r="I57" s="103"/>
      <c r="J57" s="103"/>
      <c r="K57" s="103"/>
      <c r="L57" s="103"/>
      <c r="M57" s="103"/>
      <c r="N57" s="103"/>
      <c r="O57" s="103"/>
      <c r="P57" s="103"/>
      <c r="Q57" s="128"/>
      <c r="R57" s="157"/>
      <c r="S57" s="156"/>
    </row>
    <row r="58" spans="2:21" s="112" customFormat="1" ht="13">
      <c r="B58" s="72" t="s">
        <v>227</v>
      </c>
      <c r="C58" s="111"/>
      <c r="D58" s="77" t="s">
        <v>26</v>
      </c>
      <c r="F58" s="114"/>
      <c r="G58" s="105"/>
      <c r="H58" s="103"/>
      <c r="I58" s="103"/>
      <c r="J58" s="103"/>
      <c r="K58" s="103"/>
      <c r="L58" s="103"/>
      <c r="M58" s="103"/>
      <c r="N58" s="103"/>
      <c r="O58" s="103"/>
      <c r="P58" s="103"/>
      <c r="Q58" s="128"/>
      <c r="R58" s="157"/>
      <c r="S58" s="156"/>
    </row>
    <row r="59" spans="2:21" s="112" customFormat="1" ht="13">
      <c r="B59" s="72" t="s">
        <v>228</v>
      </c>
      <c r="C59" s="111"/>
      <c r="D59" s="77" t="s">
        <v>196</v>
      </c>
      <c r="E59" s="73"/>
      <c r="F59" s="71"/>
      <c r="G59" s="105"/>
      <c r="H59" s="103"/>
      <c r="I59" s="103"/>
      <c r="J59" s="103"/>
      <c r="K59" s="103"/>
      <c r="L59" s="103"/>
      <c r="M59" s="103"/>
      <c r="N59" s="103"/>
      <c r="O59" s="103"/>
      <c r="P59" s="103"/>
      <c r="Q59" s="128"/>
      <c r="R59" s="157"/>
      <c r="S59" s="156"/>
    </row>
    <row r="60" spans="2:21" s="112" customFormat="1" ht="13">
      <c r="B60" s="72" t="s">
        <v>229</v>
      </c>
      <c r="C60" s="111"/>
      <c r="D60" s="77"/>
      <c r="E60" s="77" t="s">
        <v>192</v>
      </c>
      <c r="F60" s="77"/>
      <c r="G60" s="105" t="s">
        <v>24</v>
      </c>
      <c r="H60" s="103"/>
      <c r="I60" s="103">
        <v>9</v>
      </c>
      <c r="J60" s="103">
        <v>12</v>
      </c>
      <c r="K60" s="103">
        <v>9</v>
      </c>
      <c r="L60" s="103">
        <v>11</v>
      </c>
      <c r="M60" s="103">
        <v>7</v>
      </c>
      <c r="N60" s="103">
        <v>3</v>
      </c>
      <c r="O60" s="103">
        <v>11</v>
      </c>
      <c r="P60" s="103"/>
      <c r="Q60" s="128">
        <f>SUM(H60:P60)</f>
        <v>62</v>
      </c>
      <c r="R60" s="160"/>
      <c r="S60" s="156">
        <f>R60*Q60</f>
        <v>0</v>
      </c>
    </row>
    <row r="61" spans="2:21" s="112" customFormat="1" ht="13">
      <c r="B61" s="72" t="s">
        <v>230</v>
      </c>
      <c r="C61" s="111"/>
      <c r="D61" s="77"/>
      <c r="E61" s="77" t="s">
        <v>195</v>
      </c>
      <c r="F61" s="77"/>
      <c r="G61" s="105" t="s">
        <v>24</v>
      </c>
      <c r="H61" s="103"/>
      <c r="I61" s="103">
        <v>1</v>
      </c>
      <c r="J61" s="103">
        <v>3</v>
      </c>
      <c r="K61" s="103">
        <v>3</v>
      </c>
      <c r="L61" s="103">
        <v>6</v>
      </c>
      <c r="M61" s="103"/>
      <c r="N61" s="103">
        <v>2</v>
      </c>
      <c r="O61" s="103">
        <v>3</v>
      </c>
      <c r="P61" s="103"/>
      <c r="Q61" s="128">
        <f>SUM(H61:P61)</f>
        <v>18</v>
      </c>
      <c r="R61" s="160"/>
      <c r="S61" s="156">
        <f t="shared" ref="S61:S80" si="3">R61*Q61</f>
        <v>0</v>
      </c>
    </row>
    <row r="62" spans="2:21" s="112" customFormat="1" ht="13">
      <c r="B62" s="72" t="s">
        <v>231</v>
      </c>
      <c r="C62" s="111"/>
      <c r="D62" s="77"/>
      <c r="E62" s="77" t="s">
        <v>194</v>
      </c>
      <c r="F62" s="77"/>
      <c r="G62" s="105" t="s">
        <v>24</v>
      </c>
      <c r="H62" s="103"/>
      <c r="I62" s="103">
        <v>3</v>
      </c>
      <c r="J62" s="103"/>
      <c r="K62" s="103"/>
      <c r="L62" s="103">
        <v>2</v>
      </c>
      <c r="M62" s="103"/>
      <c r="N62" s="103"/>
      <c r="O62" s="103"/>
      <c r="P62" s="103"/>
      <c r="Q62" s="128">
        <f>SUM(H62:P62)</f>
        <v>5</v>
      </c>
      <c r="R62" s="160"/>
      <c r="S62" s="156">
        <f t="shared" si="3"/>
        <v>0</v>
      </c>
    </row>
    <row r="63" spans="2:21" s="112" customFormat="1" ht="13">
      <c r="B63" s="72" t="s">
        <v>232</v>
      </c>
      <c r="C63" s="111"/>
      <c r="D63" s="77" t="s">
        <v>193</v>
      </c>
      <c r="E63" s="77"/>
      <c r="F63" s="71"/>
      <c r="G63" s="105" t="s">
        <v>24</v>
      </c>
      <c r="H63" s="103"/>
      <c r="I63" s="103"/>
      <c r="J63" s="103"/>
      <c r="K63" s="103"/>
      <c r="L63" s="103"/>
      <c r="M63" s="103"/>
      <c r="N63" s="103"/>
      <c r="O63" s="103"/>
      <c r="P63" s="103"/>
      <c r="Q63" s="128">
        <f t="shared" ref="Q63:Q85" si="4">SUM(H63:P63)</f>
        <v>0</v>
      </c>
      <c r="R63" s="160"/>
      <c r="S63" s="156">
        <f t="shared" si="3"/>
        <v>0</v>
      </c>
    </row>
    <row r="64" spans="2:21" s="112" customFormat="1" ht="13">
      <c r="B64" s="72" t="s">
        <v>233</v>
      </c>
      <c r="C64" s="111"/>
      <c r="D64" s="77"/>
      <c r="E64" s="77" t="s">
        <v>199</v>
      </c>
      <c r="F64" s="77"/>
      <c r="G64" s="105" t="s">
        <v>24</v>
      </c>
      <c r="H64" s="103"/>
      <c r="I64" s="103">
        <v>28</v>
      </c>
      <c r="J64" s="103"/>
      <c r="K64" s="103"/>
      <c r="L64" s="103"/>
      <c r="M64" s="103"/>
      <c r="N64" s="103"/>
      <c r="O64" s="103"/>
      <c r="P64" s="103"/>
      <c r="Q64" s="128">
        <f t="shared" si="4"/>
        <v>28</v>
      </c>
      <c r="R64" s="160"/>
      <c r="S64" s="156">
        <f t="shared" si="3"/>
        <v>0</v>
      </c>
    </row>
    <row r="65" spans="2:19" s="112" customFormat="1" ht="13">
      <c r="B65" s="72" t="s">
        <v>234</v>
      </c>
      <c r="C65" s="111"/>
      <c r="D65" s="77"/>
      <c r="E65" s="77" t="s">
        <v>200</v>
      </c>
      <c r="F65" s="77"/>
      <c r="G65" s="105" t="s">
        <v>24</v>
      </c>
      <c r="H65" s="103"/>
      <c r="I65" s="103">
        <v>9</v>
      </c>
      <c r="J65" s="103"/>
      <c r="K65" s="103"/>
      <c r="L65" s="103"/>
      <c r="M65" s="103"/>
      <c r="N65" s="103"/>
      <c r="O65" s="103"/>
      <c r="P65" s="103"/>
      <c r="Q65" s="128">
        <f t="shared" si="4"/>
        <v>9</v>
      </c>
      <c r="R65" s="160"/>
      <c r="S65" s="156">
        <f t="shared" si="3"/>
        <v>0</v>
      </c>
    </row>
    <row r="66" spans="2:19" s="112" customFormat="1" ht="13">
      <c r="B66" s="72" t="s">
        <v>235</v>
      </c>
      <c r="C66" s="111"/>
      <c r="D66" s="77"/>
      <c r="E66" s="77" t="s">
        <v>198</v>
      </c>
      <c r="F66" s="71"/>
      <c r="G66" s="105" t="s">
        <v>24</v>
      </c>
      <c r="H66" s="103"/>
      <c r="I66" s="103">
        <v>9</v>
      </c>
      <c r="J66" s="103"/>
      <c r="K66" s="103"/>
      <c r="L66" s="103"/>
      <c r="M66" s="103"/>
      <c r="N66" s="103"/>
      <c r="O66" s="103"/>
      <c r="P66" s="103"/>
      <c r="Q66" s="128">
        <f t="shared" si="4"/>
        <v>9</v>
      </c>
      <c r="R66" s="160"/>
      <c r="S66" s="156">
        <f t="shared" si="3"/>
        <v>0</v>
      </c>
    </row>
    <row r="67" spans="2:19" s="112" customFormat="1" ht="13">
      <c r="B67" s="72" t="s">
        <v>236</v>
      </c>
      <c r="C67" s="111"/>
      <c r="D67" s="77"/>
      <c r="E67" s="77" t="s">
        <v>192</v>
      </c>
      <c r="F67" s="71"/>
      <c r="G67" s="105" t="s">
        <v>24</v>
      </c>
      <c r="H67" s="103"/>
      <c r="I67" s="103">
        <v>6</v>
      </c>
      <c r="J67" s="103"/>
      <c r="K67" s="103"/>
      <c r="L67" s="103"/>
      <c r="M67" s="103"/>
      <c r="N67" s="103"/>
      <c r="O67" s="103"/>
      <c r="P67" s="103"/>
      <c r="Q67" s="128">
        <f t="shared" si="4"/>
        <v>6</v>
      </c>
      <c r="R67" s="160"/>
      <c r="S67" s="156">
        <f t="shared" si="3"/>
        <v>0</v>
      </c>
    </row>
    <row r="68" spans="2:19" s="112" customFormat="1" ht="13">
      <c r="B68" s="72" t="s">
        <v>237</v>
      </c>
      <c r="C68" s="111"/>
      <c r="D68" s="77" t="s">
        <v>191</v>
      </c>
      <c r="E68" s="77"/>
      <c r="F68" s="71"/>
      <c r="G68" s="105" t="s">
        <v>24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28">
        <f t="shared" si="4"/>
        <v>0</v>
      </c>
      <c r="R68" s="160"/>
      <c r="S68" s="156">
        <f t="shared" si="3"/>
        <v>0</v>
      </c>
    </row>
    <row r="69" spans="2:19" s="112" customFormat="1" ht="13">
      <c r="B69" s="72" t="s">
        <v>238</v>
      </c>
      <c r="C69" s="111"/>
      <c r="D69" s="77"/>
      <c r="E69" s="77" t="s">
        <v>190</v>
      </c>
      <c r="F69" s="77"/>
      <c r="G69" s="105" t="s">
        <v>24</v>
      </c>
      <c r="H69" s="103"/>
      <c r="I69" s="103"/>
      <c r="J69" s="103"/>
      <c r="K69" s="103"/>
      <c r="L69" s="103"/>
      <c r="M69" s="103"/>
      <c r="N69" s="103"/>
      <c r="O69" s="103"/>
      <c r="P69" s="103">
        <v>13</v>
      </c>
      <c r="Q69" s="128">
        <f t="shared" si="4"/>
        <v>13</v>
      </c>
      <c r="R69" s="160"/>
      <c r="S69" s="156">
        <f t="shared" si="3"/>
        <v>0</v>
      </c>
    </row>
    <row r="70" spans="2:19" s="112" customFormat="1" ht="13">
      <c r="B70" s="72" t="s">
        <v>239</v>
      </c>
      <c r="C70" s="111"/>
      <c r="D70" s="77"/>
      <c r="E70" s="77" t="s">
        <v>189</v>
      </c>
      <c r="F70" s="77"/>
      <c r="G70" s="105" t="s">
        <v>24</v>
      </c>
      <c r="H70" s="103"/>
      <c r="I70" s="103"/>
      <c r="J70" s="103"/>
      <c r="K70" s="103"/>
      <c r="L70" s="103"/>
      <c r="M70" s="103"/>
      <c r="N70" s="103"/>
      <c r="O70" s="103"/>
      <c r="P70" s="103">
        <v>5</v>
      </c>
      <c r="Q70" s="128">
        <f t="shared" si="4"/>
        <v>5</v>
      </c>
      <c r="R70" s="160"/>
      <c r="S70" s="156">
        <f t="shared" si="3"/>
        <v>0</v>
      </c>
    </row>
    <row r="71" spans="2:19" s="112" customFormat="1" ht="13">
      <c r="B71" s="72" t="s">
        <v>240</v>
      </c>
      <c r="C71" s="111"/>
      <c r="D71" s="77"/>
      <c r="E71" s="77" t="s">
        <v>188</v>
      </c>
      <c r="F71" s="71"/>
      <c r="G71" s="105" t="s">
        <v>24</v>
      </c>
      <c r="H71" s="103"/>
      <c r="I71" s="103"/>
      <c r="J71" s="103"/>
      <c r="K71" s="103"/>
      <c r="L71" s="103"/>
      <c r="M71" s="103"/>
      <c r="N71" s="103"/>
      <c r="O71" s="103"/>
      <c r="P71" s="103">
        <v>2</v>
      </c>
      <c r="Q71" s="128">
        <f t="shared" si="4"/>
        <v>2</v>
      </c>
      <c r="R71" s="160"/>
      <c r="S71" s="156">
        <f t="shared" si="3"/>
        <v>0</v>
      </c>
    </row>
    <row r="72" spans="2:19" s="112" customFormat="1" ht="13">
      <c r="B72" s="72" t="s">
        <v>241</v>
      </c>
      <c r="C72" s="111"/>
      <c r="D72" s="77"/>
      <c r="E72" s="77" t="s">
        <v>187</v>
      </c>
      <c r="F72" s="71"/>
      <c r="G72" s="105" t="s">
        <v>24</v>
      </c>
      <c r="H72" s="103"/>
      <c r="I72" s="103"/>
      <c r="J72" s="103"/>
      <c r="K72" s="103"/>
      <c r="L72" s="103"/>
      <c r="M72" s="103"/>
      <c r="N72" s="103"/>
      <c r="O72" s="103"/>
      <c r="P72" s="103">
        <v>3</v>
      </c>
      <c r="Q72" s="128">
        <f t="shared" si="4"/>
        <v>3</v>
      </c>
      <c r="R72" s="160"/>
      <c r="S72" s="156">
        <f t="shared" si="3"/>
        <v>0</v>
      </c>
    </row>
    <row r="73" spans="2:19" s="112" customFormat="1" ht="13">
      <c r="B73" s="72" t="s">
        <v>242</v>
      </c>
      <c r="C73" s="111"/>
      <c r="D73" s="77"/>
      <c r="E73" s="77" t="s">
        <v>61</v>
      </c>
      <c r="F73" s="71"/>
      <c r="G73" s="105" t="s">
        <v>24</v>
      </c>
      <c r="H73" s="103"/>
      <c r="I73" s="103"/>
      <c r="J73" s="103"/>
      <c r="K73" s="103"/>
      <c r="L73" s="103"/>
      <c r="M73" s="103"/>
      <c r="N73" s="103"/>
      <c r="O73" s="103"/>
      <c r="P73" s="103">
        <v>1</v>
      </c>
      <c r="Q73" s="128">
        <f t="shared" si="4"/>
        <v>1</v>
      </c>
      <c r="R73" s="160"/>
      <c r="S73" s="156">
        <f t="shared" si="3"/>
        <v>0</v>
      </c>
    </row>
    <row r="74" spans="2:19" s="112" customFormat="1" ht="13">
      <c r="B74" s="72" t="s">
        <v>243</v>
      </c>
      <c r="C74" s="111"/>
      <c r="D74" s="77"/>
      <c r="E74" s="77" t="s">
        <v>145</v>
      </c>
      <c r="F74" s="71"/>
      <c r="G74" s="105" t="s">
        <v>24</v>
      </c>
      <c r="H74" s="103"/>
      <c r="I74" s="103"/>
      <c r="J74" s="103"/>
      <c r="K74" s="103"/>
      <c r="L74" s="103"/>
      <c r="M74" s="103"/>
      <c r="N74" s="103"/>
      <c r="O74" s="103"/>
      <c r="P74" s="103">
        <v>17</v>
      </c>
      <c r="Q74" s="128">
        <f t="shared" si="4"/>
        <v>17</v>
      </c>
      <c r="R74" s="160"/>
      <c r="S74" s="156">
        <f t="shared" si="3"/>
        <v>0</v>
      </c>
    </row>
    <row r="75" spans="2:19" s="112" customFormat="1" ht="13">
      <c r="B75" s="72" t="s">
        <v>244</v>
      </c>
      <c r="C75" s="111"/>
      <c r="D75" s="77"/>
      <c r="E75" s="77" t="s">
        <v>144</v>
      </c>
      <c r="F75" s="71"/>
      <c r="G75" s="105" t="s">
        <v>24</v>
      </c>
      <c r="H75" s="103"/>
      <c r="I75" s="103"/>
      <c r="J75" s="103"/>
      <c r="K75" s="103"/>
      <c r="L75" s="103"/>
      <c r="M75" s="103"/>
      <c r="N75" s="103"/>
      <c r="O75" s="103"/>
      <c r="P75" s="103">
        <v>4</v>
      </c>
      <c r="Q75" s="128">
        <f t="shared" si="4"/>
        <v>4</v>
      </c>
      <c r="R75" s="160"/>
      <c r="S75" s="156">
        <f t="shared" si="3"/>
        <v>0</v>
      </c>
    </row>
    <row r="76" spans="2:19" s="112" customFormat="1" ht="13">
      <c r="B76" s="72" t="s">
        <v>245</v>
      </c>
      <c r="C76" s="111"/>
      <c r="D76" s="77" t="s">
        <v>186</v>
      </c>
      <c r="E76" s="73"/>
      <c r="F76" s="71"/>
      <c r="G76" s="105" t="s">
        <v>24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28">
        <f t="shared" si="4"/>
        <v>0</v>
      </c>
      <c r="R76" s="160"/>
      <c r="S76" s="156">
        <f t="shared" si="3"/>
        <v>0</v>
      </c>
    </row>
    <row r="77" spans="2:19" s="112" customFormat="1" ht="13">
      <c r="B77" s="72"/>
      <c r="C77" s="111"/>
      <c r="D77" s="77"/>
      <c r="E77" s="77" t="s">
        <v>60</v>
      </c>
      <c r="F77" s="71"/>
      <c r="G77" s="105" t="s">
        <v>24</v>
      </c>
      <c r="H77" s="103"/>
      <c r="I77" s="103">
        <v>3</v>
      </c>
      <c r="J77" s="103"/>
      <c r="K77" s="103"/>
      <c r="L77" s="103"/>
      <c r="M77" s="103"/>
      <c r="N77" s="103"/>
      <c r="O77" s="103"/>
      <c r="P77" s="103">
        <v>8</v>
      </c>
      <c r="Q77" s="128">
        <f t="shared" si="4"/>
        <v>11</v>
      </c>
      <c r="R77" s="160"/>
      <c r="S77" s="156">
        <f t="shared" si="3"/>
        <v>0</v>
      </c>
    </row>
    <row r="78" spans="2:19" s="112" customFormat="1" ht="13">
      <c r="B78" s="72"/>
      <c r="C78" s="111"/>
      <c r="D78" s="77"/>
      <c r="E78" s="77" t="s">
        <v>59</v>
      </c>
      <c r="F78" s="71"/>
      <c r="G78" s="105" t="s">
        <v>24</v>
      </c>
      <c r="H78" s="103"/>
      <c r="I78" s="103"/>
      <c r="J78" s="103"/>
      <c r="K78" s="103"/>
      <c r="L78" s="103"/>
      <c r="M78" s="103"/>
      <c r="N78" s="103">
        <v>6</v>
      </c>
      <c r="O78" s="103">
        <v>1</v>
      </c>
      <c r="P78" s="103"/>
      <c r="Q78" s="128">
        <f t="shared" si="4"/>
        <v>7</v>
      </c>
      <c r="R78" s="160"/>
      <c r="S78" s="156">
        <f t="shared" si="3"/>
        <v>0</v>
      </c>
    </row>
    <row r="79" spans="2:19" s="112" customFormat="1" ht="13">
      <c r="B79" s="72" t="s">
        <v>246</v>
      </c>
      <c r="C79" s="111"/>
      <c r="D79" s="77" t="s">
        <v>58</v>
      </c>
      <c r="E79" s="77"/>
      <c r="F79" s="77"/>
      <c r="G79" s="105" t="s">
        <v>24</v>
      </c>
      <c r="H79" s="103"/>
      <c r="I79" s="103">
        <v>1</v>
      </c>
      <c r="J79" s="103">
        <v>1</v>
      </c>
      <c r="K79" s="103">
        <v>1</v>
      </c>
      <c r="L79" s="103">
        <v>1</v>
      </c>
      <c r="M79" s="103">
        <v>1</v>
      </c>
      <c r="N79" s="103">
        <v>1</v>
      </c>
      <c r="O79" s="103">
        <v>1</v>
      </c>
      <c r="P79" s="103">
        <v>1</v>
      </c>
      <c r="Q79" s="128">
        <f t="shared" si="4"/>
        <v>8</v>
      </c>
      <c r="R79" s="160"/>
      <c r="S79" s="156">
        <f t="shared" si="3"/>
        <v>0</v>
      </c>
    </row>
    <row r="80" spans="2:19" ht="13">
      <c r="B80" s="75"/>
      <c r="C80" s="111"/>
      <c r="D80" s="73"/>
      <c r="E80" s="73"/>
      <c r="F80" s="76"/>
      <c r="G80" s="75"/>
      <c r="H80" s="103"/>
      <c r="I80" s="110"/>
      <c r="J80" s="103"/>
      <c r="K80" s="103"/>
      <c r="L80" s="103"/>
      <c r="M80" s="110"/>
      <c r="N80" s="103"/>
      <c r="O80" s="110"/>
      <c r="P80" s="103"/>
      <c r="Q80" s="128">
        <f t="shared" si="4"/>
        <v>0</v>
      </c>
      <c r="R80" s="157"/>
      <c r="S80" s="156">
        <f t="shared" si="3"/>
        <v>0</v>
      </c>
    </row>
    <row r="81" spans="2:21" s="208" customFormat="1" ht="13">
      <c r="B81" s="200"/>
      <c r="C81" s="201"/>
      <c r="D81" s="202"/>
      <c r="E81" s="202"/>
      <c r="F81" s="203" t="str">
        <f>"Sous total "&amp;B56&amp;" hors taxes"</f>
        <v>Sous total 3.6 hors taxes</v>
      </c>
      <c r="G81" s="204"/>
      <c r="H81" s="205"/>
      <c r="I81" s="210"/>
      <c r="J81" s="205"/>
      <c r="K81" s="205"/>
      <c r="L81" s="205"/>
      <c r="M81" s="210"/>
      <c r="N81" s="205"/>
      <c r="O81" s="210"/>
      <c r="P81" s="205"/>
      <c r="Q81" s="205">
        <f t="shared" si="4"/>
        <v>0</v>
      </c>
      <c r="R81" s="206"/>
      <c r="S81" s="207">
        <f>SUM(S60:S80)</f>
        <v>0</v>
      </c>
      <c r="U81" s="209">
        <f>SUM(I81:P81)</f>
        <v>0</v>
      </c>
    </row>
    <row r="82" spans="2:21" s="112" customFormat="1" ht="13">
      <c r="B82" s="115"/>
      <c r="C82" s="111"/>
      <c r="F82" s="114"/>
      <c r="G82" s="105"/>
      <c r="H82" s="103"/>
      <c r="I82" s="103"/>
      <c r="J82" s="103"/>
      <c r="K82" s="103"/>
      <c r="L82" s="103"/>
      <c r="M82" s="103"/>
      <c r="N82" s="103"/>
      <c r="O82" s="103"/>
      <c r="P82" s="103"/>
      <c r="Q82" s="128">
        <f t="shared" si="4"/>
        <v>0</v>
      </c>
      <c r="R82" s="157"/>
      <c r="S82" s="156"/>
    </row>
    <row r="83" spans="2:21" s="112" customFormat="1" ht="13">
      <c r="B83" s="75" t="s">
        <v>247</v>
      </c>
      <c r="C83" s="111"/>
      <c r="D83" s="121" t="s">
        <v>57</v>
      </c>
      <c r="F83" s="114"/>
      <c r="G83" s="105"/>
      <c r="H83" s="103"/>
      <c r="I83" s="103"/>
      <c r="J83" s="103"/>
      <c r="K83" s="103"/>
      <c r="L83" s="103"/>
      <c r="M83" s="103"/>
      <c r="N83" s="103"/>
      <c r="O83" s="103"/>
      <c r="P83" s="103"/>
      <c r="Q83" s="128">
        <f t="shared" si="4"/>
        <v>0</v>
      </c>
      <c r="R83" s="157"/>
      <c r="S83" s="156"/>
    </row>
    <row r="84" spans="2:21" s="112" customFormat="1" ht="13">
      <c r="B84" s="72"/>
      <c r="C84" s="111"/>
      <c r="F84" s="114"/>
      <c r="G84" s="105"/>
      <c r="H84" s="103"/>
      <c r="I84" s="103"/>
      <c r="J84" s="103"/>
      <c r="K84" s="103"/>
      <c r="L84" s="103"/>
      <c r="M84" s="103"/>
      <c r="N84" s="103"/>
      <c r="O84" s="103"/>
      <c r="P84" s="103"/>
      <c r="Q84" s="128">
        <f t="shared" si="4"/>
        <v>0</v>
      </c>
      <c r="R84" s="157"/>
      <c r="S84" s="156"/>
    </row>
    <row r="85" spans="2:21" s="112" customFormat="1" ht="13">
      <c r="B85" s="72"/>
      <c r="C85" s="111"/>
      <c r="D85" s="77"/>
      <c r="E85" s="77" t="s">
        <v>56</v>
      </c>
      <c r="F85" s="114"/>
      <c r="G85" s="105" t="s">
        <v>24</v>
      </c>
      <c r="H85" s="103"/>
      <c r="I85" s="103">
        <v>1</v>
      </c>
      <c r="J85" s="103">
        <v>1</v>
      </c>
      <c r="K85" s="103">
        <v>1</v>
      </c>
      <c r="L85" s="103">
        <v>1</v>
      </c>
      <c r="M85" s="103">
        <v>1</v>
      </c>
      <c r="N85" s="103">
        <v>1</v>
      </c>
      <c r="O85" s="103">
        <v>1</v>
      </c>
      <c r="P85" s="103">
        <v>1</v>
      </c>
      <c r="Q85" s="128">
        <f t="shared" si="4"/>
        <v>8</v>
      </c>
      <c r="R85" s="157"/>
      <c r="S85" s="156">
        <f t="shared" ref="S85" si="5">R85*Q85</f>
        <v>0</v>
      </c>
    </row>
    <row r="86" spans="2:21" ht="13">
      <c r="B86" s="75"/>
      <c r="C86" s="111"/>
      <c r="D86" s="73"/>
      <c r="E86" s="73"/>
      <c r="F86" s="76"/>
      <c r="G86" s="75"/>
      <c r="H86" s="103"/>
      <c r="I86" s="110"/>
      <c r="J86" s="103"/>
      <c r="K86" s="103"/>
      <c r="L86" s="103"/>
      <c r="M86" s="110"/>
      <c r="N86" s="103"/>
      <c r="O86" s="110"/>
      <c r="P86" s="103"/>
      <c r="Q86" s="128"/>
      <c r="R86" s="157"/>
      <c r="S86" s="156"/>
    </row>
    <row r="87" spans="2:21" s="208" customFormat="1" ht="13">
      <c r="B87" s="200"/>
      <c r="C87" s="201"/>
      <c r="D87" s="202"/>
      <c r="E87" s="202"/>
      <c r="F87" s="203" t="str">
        <f>"Sous total "&amp;B83&amp;" hors taxes"</f>
        <v>Sous total 3.7 hors taxes</v>
      </c>
      <c r="G87" s="204"/>
      <c r="H87" s="205"/>
      <c r="I87" s="210"/>
      <c r="J87" s="205"/>
      <c r="K87" s="205"/>
      <c r="L87" s="205"/>
      <c r="M87" s="210"/>
      <c r="N87" s="205"/>
      <c r="O87" s="210"/>
      <c r="P87" s="205"/>
      <c r="Q87" s="205"/>
      <c r="R87" s="206"/>
      <c r="S87" s="207">
        <f>SUM(S85:S86)</f>
        <v>0</v>
      </c>
      <c r="U87" s="209">
        <f>SUM(I87:P87)</f>
        <v>0</v>
      </c>
    </row>
    <row r="88" spans="2:21" s="112" customFormat="1" ht="13">
      <c r="B88" s="115"/>
      <c r="C88" s="111"/>
      <c r="F88" s="114"/>
      <c r="G88" s="105"/>
      <c r="H88" s="103"/>
      <c r="I88" s="103"/>
      <c r="J88" s="103"/>
      <c r="K88" s="103"/>
      <c r="L88" s="103"/>
      <c r="M88" s="103"/>
      <c r="N88" s="103"/>
      <c r="O88" s="103"/>
      <c r="P88" s="103"/>
      <c r="Q88" s="128"/>
      <c r="R88" s="157"/>
      <c r="S88" s="156"/>
    </row>
    <row r="89" spans="2:21" s="112" customFormat="1" ht="13">
      <c r="B89" s="75" t="s">
        <v>248</v>
      </c>
      <c r="C89" s="111"/>
      <c r="D89" s="121" t="s">
        <v>55</v>
      </c>
      <c r="F89" s="114"/>
      <c r="G89" s="105" t="s">
        <v>13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28"/>
      <c r="R89" s="157"/>
      <c r="S89" s="156"/>
    </row>
    <row r="90" spans="2:21" s="116" customFormat="1" ht="13">
      <c r="B90" s="79"/>
      <c r="C90" s="119"/>
      <c r="D90" s="123"/>
      <c r="E90" s="80"/>
      <c r="F90" s="70"/>
      <c r="G90" s="97"/>
      <c r="H90" s="117"/>
      <c r="I90" s="117"/>
      <c r="J90" s="117"/>
      <c r="K90" s="117"/>
      <c r="L90" s="117"/>
      <c r="M90" s="117"/>
      <c r="N90" s="117"/>
      <c r="O90" s="117"/>
      <c r="P90" s="117"/>
      <c r="Q90" s="152"/>
      <c r="R90" s="161"/>
      <c r="S90" s="162"/>
    </row>
    <row r="91" spans="2:21" s="112" customFormat="1" ht="13">
      <c r="B91" s="72"/>
      <c r="C91" s="111"/>
      <c r="D91" s="77"/>
      <c r="E91" s="73"/>
      <c r="F91" s="71"/>
      <c r="G91" s="105"/>
      <c r="H91" s="103"/>
      <c r="I91" s="103"/>
      <c r="J91" s="103"/>
      <c r="K91" s="103"/>
      <c r="L91" s="103"/>
      <c r="M91" s="103"/>
      <c r="N91" s="103"/>
      <c r="O91" s="103"/>
      <c r="P91" s="103"/>
      <c r="Q91" s="128"/>
      <c r="R91" s="157"/>
      <c r="S91" s="156"/>
    </row>
    <row r="92" spans="2:21" s="112" customFormat="1" ht="13">
      <c r="B92" s="75" t="s">
        <v>249</v>
      </c>
      <c r="C92" s="111"/>
      <c r="D92" s="74" t="s">
        <v>54</v>
      </c>
      <c r="E92" s="77"/>
      <c r="F92" s="71"/>
      <c r="G92" s="105"/>
      <c r="H92" s="103"/>
      <c r="I92" s="103"/>
      <c r="J92" s="103"/>
      <c r="K92" s="103"/>
      <c r="L92" s="103"/>
      <c r="M92" s="103"/>
      <c r="N92" s="103"/>
      <c r="O92" s="103"/>
      <c r="P92" s="103"/>
      <c r="Q92" s="128"/>
      <c r="R92" s="157"/>
      <c r="S92" s="156"/>
    </row>
    <row r="93" spans="2:21" s="112" customFormat="1" ht="13">
      <c r="B93" s="75"/>
      <c r="C93" s="111"/>
      <c r="D93" s="74"/>
      <c r="E93" s="77"/>
      <c r="F93" s="71"/>
      <c r="G93" s="105"/>
      <c r="H93" s="103"/>
      <c r="I93" s="103"/>
      <c r="J93" s="103"/>
      <c r="K93" s="103"/>
      <c r="L93" s="103"/>
      <c r="M93" s="103"/>
      <c r="N93" s="103"/>
      <c r="O93" s="103"/>
      <c r="P93" s="103"/>
      <c r="Q93" s="128"/>
      <c r="R93" s="157"/>
      <c r="S93" s="156"/>
    </row>
    <row r="94" spans="2:21" s="112" customFormat="1" ht="13">
      <c r="B94" s="72" t="s">
        <v>250</v>
      </c>
      <c r="C94" s="111"/>
      <c r="D94" s="77" t="s">
        <v>53</v>
      </c>
      <c r="E94" s="73"/>
      <c r="F94" s="76"/>
      <c r="G94" s="124" t="s">
        <v>185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28"/>
      <c r="R94" s="163"/>
      <c r="S94" s="156"/>
    </row>
    <row r="95" spans="2:21" s="112" customFormat="1" ht="13">
      <c r="B95" s="72" t="s">
        <v>251</v>
      </c>
      <c r="C95" s="111"/>
      <c r="D95" s="77" t="s">
        <v>52</v>
      </c>
      <c r="E95" s="73"/>
      <c r="F95" s="76"/>
      <c r="G95" s="105" t="s">
        <v>24</v>
      </c>
      <c r="H95" s="103"/>
      <c r="I95" s="103">
        <v>16</v>
      </c>
      <c r="J95" s="103">
        <v>11</v>
      </c>
      <c r="K95" s="103">
        <v>30</v>
      </c>
      <c r="L95" s="103">
        <v>1</v>
      </c>
      <c r="M95" s="103">
        <v>1</v>
      </c>
      <c r="N95" s="103">
        <v>12</v>
      </c>
      <c r="O95" s="103">
        <v>2</v>
      </c>
      <c r="P95" s="103">
        <v>9</v>
      </c>
      <c r="Q95" s="128">
        <f t="shared" ref="Q95:Q108" si="6">SUM(H95:P95)</f>
        <v>82</v>
      </c>
      <c r="R95" s="163"/>
      <c r="S95" s="156">
        <f t="shared" ref="S95:S109" si="7">R95*Q95</f>
        <v>0</v>
      </c>
    </row>
    <row r="96" spans="2:21" s="112" customFormat="1" ht="13">
      <c r="B96" s="72" t="s">
        <v>252</v>
      </c>
      <c r="C96" s="111"/>
      <c r="D96" s="77" t="s">
        <v>51</v>
      </c>
      <c r="E96" s="73"/>
      <c r="F96" s="76"/>
      <c r="G96" s="105" t="s">
        <v>24</v>
      </c>
      <c r="H96" s="103"/>
      <c r="I96" s="103">
        <v>4</v>
      </c>
      <c r="J96" s="103">
        <v>11</v>
      </c>
      <c r="K96" s="103"/>
      <c r="L96" s="103">
        <v>2</v>
      </c>
      <c r="M96" s="103">
        <v>3</v>
      </c>
      <c r="N96" s="103">
        <v>7</v>
      </c>
      <c r="O96" s="103">
        <v>2</v>
      </c>
      <c r="P96" s="103">
        <v>2</v>
      </c>
      <c r="Q96" s="128">
        <f t="shared" si="6"/>
        <v>31</v>
      </c>
      <c r="R96" s="163"/>
      <c r="S96" s="156">
        <f t="shared" si="7"/>
        <v>0</v>
      </c>
    </row>
    <row r="97" spans="2:21" s="112" customFormat="1" ht="13">
      <c r="B97" s="72" t="s">
        <v>253</v>
      </c>
      <c r="C97" s="111"/>
      <c r="D97" s="77" t="s">
        <v>50</v>
      </c>
      <c r="E97" s="84"/>
      <c r="F97" s="76"/>
      <c r="G97" s="105" t="s">
        <v>24</v>
      </c>
      <c r="H97" s="103"/>
      <c r="I97" s="103">
        <v>1</v>
      </c>
      <c r="J97" s="103">
        <v>2</v>
      </c>
      <c r="K97" s="103">
        <v>2</v>
      </c>
      <c r="L97" s="103"/>
      <c r="M97" s="103">
        <v>1</v>
      </c>
      <c r="N97" s="103"/>
      <c r="O97" s="103"/>
      <c r="P97" s="103">
        <v>1</v>
      </c>
      <c r="Q97" s="128">
        <f t="shared" si="6"/>
        <v>7</v>
      </c>
      <c r="R97" s="163"/>
      <c r="S97" s="156">
        <f t="shared" si="7"/>
        <v>0</v>
      </c>
    </row>
    <row r="98" spans="2:21" s="112" customFormat="1" ht="13">
      <c r="B98" s="72" t="s">
        <v>254</v>
      </c>
      <c r="C98" s="111"/>
      <c r="D98" s="77" t="s">
        <v>49</v>
      </c>
      <c r="E98" s="84"/>
      <c r="F98" s="76"/>
      <c r="G98" s="105" t="s">
        <v>24</v>
      </c>
      <c r="H98" s="103"/>
      <c r="I98" s="103"/>
      <c r="J98" s="103"/>
      <c r="K98" s="103">
        <v>9</v>
      </c>
      <c r="L98" s="103"/>
      <c r="M98" s="103"/>
      <c r="N98" s="103">
        <v>2</v>
      </c>
      <c r="O98" s="103">
        <v>1</v>
      </c>
      <c r="P98" s="103">
        <v>2</v>
      </c>
      <c r="Q98" s="128">
        <f t="shared" si="6"/>
        <v>14</v>
      </c>
      <c r="R98" s="163"/>
      <c r="S98" s="156">
        <f t="shared" si="7"/>
        <v>0</v>
      </c>
    </row>
    <row r="99" spans="2:21" s="112" customFormat="1" ht="13">
      <c r="B99" s="72" t="s">
        <v>255</v>
      </c>
      <c r="C99" s="111"/>
      <c r="D99" s="77" t="s">
        <v>184</v>
      </c>
      <c r="E99" s="84"/>
      <c r="F99" s="76"/>
      <c r="G99" s="105" t="s">
        <v>24</v>
      </c>
      <c r="H99" s="103"/>
      <c r="I99" s="103"/>
      <c r="J99" s="103">
        <v>1</v>
      </c>
      <c r="K99" s="103"/>
      <c r="L99" s="103"/>
      <c r="M99" s="103">
        <v>1</v>
      </c>
      <c r="N99" s="103"/>
      <c r="O99" s="103"/>
      <c r="P99" s="103">
        <v>2</v>
      </c>
      <c r="Q99" s="128">
        <f t="shared" si="6"/>
        <v>4</v>
      </c>
      <c r="R99" s="163"/>
      <c r="S99" s="156">
        <f t="shared" si="7"/>
        <v>0</v>
      </c>
    </row>
    <row r="100" spans="2:21" s="112" customFormat="1" ht="13">
      <c r="B100" s="72" t="s">
        <v>256</v>
      </c>
      <c r="C100" s="111"/>
      <c r="D100" s="77" t="s">
        <v>48</v>
      </c>
      <c r="E100" s="84"/>
      <c r="F100" s="76"/>
      <c r="G100" s="105" t="s">
        <v>24</v>
      </c>
      <c r="H100" s="103"/>
      <c r="I100" s="103"/>
      <c r="J100" s="103"/>
      <c r="K100" s="103">
        <v>1</v>
      </c>
      <c r="L100" s="103">
        <v>1</v>
      </c>
      <c r="M100" s="103"/>
      <c r="N100" s="103"/>
      <c r="O100" s="103">
        <v>1</v>
      </c>
      <c r="P100" s="103"/>
      <c r="Q100" s="128">
        <f t="shared" si="6"/>
        <v>3</v>
      </c>
      <c r="R100" s="163"/>
      <c r="S100" s="156">
        <f t="shared" si="7"/>
        <v>0</v>
      </c>
    </row>
    <row r="101" spans="2:21" s="112" customFormat="1" ht="13">
      <c r="B101" s="72" t="s">
        <v>257</v>
      </c>
      <c r="C101" s="111"/>
      <c r="D101" s="77" t="s">
        <v>47</v>
      </c>
      <c r="E101" s="84"/>
      <c r="F101" s="76"/>
      <c r="G101" s="105" t="s">
        <v>24</v>
      </c>
      <c r="H101" s="103"/>
      <c r="I101" s="103">
        <v>1</v>
      </c>
      <c r="J101" s="103">
        <v>1</v>
      </c>
      <c r="K101" s="103">
        <v>1</v>
      </c>
      <c r="L101" s="103">
        <v>2</v>
      </c>
      <c r="M101" s="103"/>
      <c r="N101" s="103"/>
      <c r="O101" s="103"/>
      <c r="P101" s="103"/>
      <c r="Q101" s="128">
        <f t="shared" si="6"/>
        <v>5</v>
      </c>
      <c r="R101" s="163"/>
      <c r="S101" s="156">
        <f t="shared" si="7"/>
        <v>0</v>
      </c>
    </row>
    <row r="102" spans="2:21" s="112" customFormat="1" ht="13">
      <c r="B102" s="72" t="s">
        <v>258</v>
      </c>
      <c r="C102" s="111"/>
      <c r="D102" s="77" t="s">
        <v>46</v>
      </c>
      <c r="E102" s="84"/>
      <c r="F102" s="76"/>
      <c r="G102" s="105" t="s">
        <v>24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28">
        <f t="shared" si="6"/>
        <v>0</v>
      </c>
      <c r="R102" s="163"/>
      <c r="S102" s="156">
        <f t="shared" si="7"/>
        <v>0</v>
      </c>
    </row>
    <row r="103" spans="2:21" s="112" customFormat="1" ht="13">
      <c r="B103" s="72" t="s">
        <v>259</v>
      </c>
      <c r="C103" s="111"/>
      <c r="D103" s="77" t="s">
        <v>143</v>
      </c>
      <c r="E103" s="84"/>
      <c r="F103" s="76"/>
      <c r="G103" s="105" t="s">
        <v>24</v>
      </c>
      <c r="H103" s="103"/>
      <c r="I103" s="103"/>
      <c r="J103" s="103">
        <v>2</v>
      </c>
      <c r="K103" s="103"/>
      <c r="L103" s="103"/>
      <c r="M103" s="103"/>
      <c r="N103" s="103"/>
      <c r="O103" s="103"/>
      <c r="P103" s="103"/>
      <c r="Q103" s="128">
        <f t="shared" si="6"/>
        <v>2</v>
      </c>
      <c r="R103" s="163"/>
      <c r="S103" s="156">
        <f t="shared" si="7"/>
        <v>0</v>
      </c>
    </row>
    <row r="104" spans="2:21" s="112" customFormat="1" ht="13">
      <c r="B104" s="72" t="s">
        <v>260</v>
      </c>
      <c r="C104" s="111"/>
      <c r="D104" s="77" t="s">
        <v>142</v>
      </c>
      <c r="E104" s="84"/>
      <c r="F104" s="122" t="s">
        <v>141</v>
      </c>
      <c r="G104" s="105" t="s">
        <v>24</v>
      </c>
      <c r="H104" s="103"/>
      <c r="I104" s="103">
        <v>1</v>
      </c>
      <c r="J104" s="103">
        <v>1</v>
      </c>
      <c r="K104" s="103">
        <v>1</v>
      </c>
      <c r="L104" s="103">
        <v>1</v>
      </c>
      <c r="M104" s="103">
        <v>1</v>
      </c>
      <c r="N104" s="103">
        <v>1</v>
      </c>
      <c r="O104" s="103">
        <v>2</v>
      </c>
      <c r="P104" s="103"/>
      <c r="Q104" s="128">
        <f t="shared" si="6"/>
        <v>8</v>
      </c>
      <c r="R104" s="163"/>
      <c r="S104" s="156">
        <f t="shared" si="7"/>
        <v>0</v>
      </c>
    </row>
    <row r="105" spans="2:21" s="112" customFormat="1" ht="13">
      <c r="B105" s="72" t="s">
        <v>261</v>
      </c>
      <c r="C105" s="111"/>
      <c r="D105" s="77" t="s">
        <v>44</v>
      </c>
      <c r="E105" s="78"/>
      <c r="F105" s="122" t="s">
        <v>45</v>
      </c>
      <c r="G105" s="105" t="s">
        <v>24</v>
      </c>
      <c r="H105" s="103"/>
      <c r="I105" s="103">
        <v>4</v>
      </c>
      <c r="J105" s="103">
        <v>3</v>
      </c>
      <c r="K105" s="103">
        <v>3</v>
      </c>
      <c r="L105" s="103">
        <v>2</v>
      </c>
      <c r="M105" s="103">
        <v>1</v>
      </c>
      <c r="N105" s="103">
        <v>2</v>
      </c>
      <c r="O105" s="103"/>
      <c r="P105" s="103"/>
      <c r="Q105" s="128">
        <f t="shared" si="6"/>
        <v>15</v>
      </c>
      <c r="R105" s="163"/>
      <c r="S105" s="156">
        <f t="shared" si="7"/>
        <v>0</v>
      </c>
    </row>
    <row r="106" spans="2:21" s="112" customFormat="1" ht="13">
      <c r="B106" s="72" t="s">
        <v>262</v>
      </c>
      <c r="C106" s="111"/>
      <c r="D106" s="77" t="s">
        <v>42</v>
      </c>
      <c r="E106" s="78"/>
      <c r="F106" s="122" t="s">
        <v>43</v>
      </c>
      <c r="G106" s="105" t="s">
        <v>24</v>
      </c>
      <c r="H106" s="103"/>
      <c r="I106" s="103">
        <v>1</v>
      </c>
      <c r="J106" s="103">
        <v>6</v>
      </c>
      <c r="K106" s="103">
        <v>2</v>
      </c>
      <c r="L106" s="103">
        <v>1</v>
      </c>
      <c r="M106" s="103">
        <v>1</v>
      </c>
      <c r="N106" s="103">
        <v>1</v>
      </c>
      <c r="O106" s="103">
        <v>1</v>
      </c>
      <c r="P106" s="103"/>
      <c r="Q106" s="128">
        <f t="shared" si="6"/>
        <v>13</v>
      </c>
      <c r="R106" s="163"/>
      <c r="S106" s="156">
        <f t="shared" si="7"/>
        <v>0</v>
      </c>
    </row>
    <row r="107" spans="2:21" s="112" customFormat="1" ht="13">
      <c r="B107" s="72" t="s">
        <v>263</v>
      </c>
      <c r="C107" s="111"/>
      <c r="D107" s="77" t="s">
        <v>183</v>
      </c>
      <c r="E107" s="78"/>
      <c r="F107" s="122"/>
      <c r="G107" s="105" t="s">
        <v>24</v>
      </c>
      <c r="H107" s="103"/>
      <c r="I107" s="103">
        <v>5</v>
      </c>
      <c r="J107" s="103">
        <v>1</v>
      </c>
      <c r="K107" s="103">
        <v>2</v>
      </c>
      <c r="L107" s="103">
        <v>6</v>
      </c>
      <c r="M107" s="103">
        <v>4</v>
      </c>
      <c r="N107" s="103">
        <v>1</v>
      </c>
      <c r="O107" s="103">
        <v>5</v>
      </c>
      <c r="P107" s="103"/>
      <c r="Q107" s="128">
        <f t="shared" si="6"/>
        <v>24</v>
      </c>
      <c r="R107" s="163"/>
      <c r="S107" s="156">
        <f t="shared" si="7"/>
        <v>0</v>
      </c>
    </row>
    <row r="108" spans="2:21" s="112" customFormat="1" ht="13">
      <c r="B108" s="72" t="s">
        <v>264</v>
      </c>
      <c r="C108" s="111"/>
      <c r="D108" s="77" t="s">
        <v>40</v>
      </c>
      <c r="E108" s="84"/>
      <c r="F108" s="76"/>
      <c r="G108" s="105" t="s">
        <v>24</v>
      </c>
      <c r="H108" s="103"/>
      <c r="I108" s="103"/>
      <c r="J108" s="103">
        <v>3</v>
      </c>
      <c r="K108" s="103"/>
      <c r="L108" s="103"/>
      <c r="M108" s="103"/>
      <c r="N108" s="103">
        <v>1</v>
      </c>
      <c r="O108" s="103"/>
      <c r="P108" s="103"/>
      <c r="Q108" s="128">
        <f t="shared" si="6"/>
        <v>4</v>
      </c>
      <c r="R108" s="163"/>
      <c r="S108" s="156">
        <f t="shared" si="7"/>
        <v>0</v>
      </c>
    </row>
    <row r="109" spans="2:21" ht="13">
      <c r="B109" s="75"/>
      <c r="C109" s="111"/>
      <c r="D109" s="73"/>
      <c r="E109" s="73"/>
      <c r="F109" s="76"/>
      <c r="G109" s="75"/>
      <c r="H109" s="103"/>
      <c r="I109" s="110"/>
      <c r="J109" s="103"/>
      <c r="K109" s="103"/>
      <c r="L109" s="103"/>
      <c r="M109" s="110"/>
      <c r="N109" s="103"/>
      <c r="O109" s="110"/>
      <c r="P109" s="103"/>
      <c r="Q109" s="128"/>
      <c r="R109" s="157"/>
      <c r="S109" s="156">
        <f t="shared" si="7"/>
        <v>0</v>
      </c>
    </row>
    <row r="110" spans="2:21" s="208" customFormat="1" ht="13">
      <c r="B110" s="200"/>
      <c r="C110" s="201"/>
      <c r="D110" s="202"/>
      <c r="E110" s="202"/>
      <c r="F110" s="203" t="str">
        <f>"Sous total "&amp;B92&amp;" hors taxes"</f>
        <v>Sous total 3.9 hors taxes</v>
      </c>
      <c r="G110" s="204"/>
      <c r="H110" s="205"/>
      <c r="I110" s="210"/>
      <c r="J110" s="205"/>
      <c r="K110" s="205"/>
      <c r="L110" s="205"/>
      <c r="M110" s="210"/>
      <c r="N110" s="205"/>
      <c r="O110" s="210"/>
      <c r="P110" s="205"/>
      <c r="Q110" s="205"/>
      <c r="R110" s="206"/>
      <c r="S110" s="207">
        <f>SUM(S95:S109)</f>
        <v>0</v>
      </c>
      <c r="U110" s="209">
        <f>SUM(I110:P110)</f>
        <v>0</v>
      </c>
    </row>
    <row r="111" spans="2:21" s="112" customFormat="1" ht="13">
      <c r="B111" s="115"/>
      <c r="C111" s="111"/>
      <c r="F111" s="114"/>
      <c r="G111" s="105"/>
      <c r="H111" s="103"/>
      <c r="I111" s="103"/>
      <c r="J111" s="103"/>
      <c r="K111" s="103"/>
      <c r="L111" s="103"/>
      <c r="M111" s="103"/>
      <c r="N111" s="103"/>
      <c r="O111" s="103"/>
      <c r="P111" s="103"/>
      <c r="Q111" s="128"/>
      <c r="R111" s="157"/>
      <c r="S111" s="156"/>
    </row>
    <row r="112" spans="2:21" s="112" customFormat="1" ht="13">
      <c r="B112" s="75" t="s">
        <v>265</v>
      </c>
      <c r="C112" s="111"/>
      <c r="D112" s="121" t="s">
        <v>140</v>
      </c>
      <c r="F112" s="114"/>
      <c r="G112" s="105"/>
      <c r="H112" s="103"/>
      <c r="I112" s="103"/>
      <c r="J112" s="103"/>
      <c r="K112" s="103"/>
      <c r="L112" s="103"/>
      <c r="M112" s="103"/>
      <c r="N112" s="103"/>
      <c r="O112" s="103"/>
      <c r="P112" s="103"/>
      <c r="Q112" s="128"/>
      <c r="R112" s="157"/>
      <c r="S112" s="156"/>
    </row>
    <row r="113" spans="2:21" s="112" customFormat="1" ht="13">
      <c r="B113" s="72"/>
      <c r="C113" s="111"/>
      <c r="F113" s="114"/>
      <c r="G113" s="105"/>
      <c r="H113" s="103"/>
      <c r="I113" s="103"/>
      <c r="J113" s="103"/>
      <c r="K113" s="103"/>
      <c r="L113" s="103"/>
      <c r="M113" s="103"/>
      <c r="N113" s="103"/>
      <c r="O113" s="103"/>
      <c r="P113" s="103"/>
      <c r="Q113" s="128"/>
      <c r="R113" s="157"/>
      <c r="S113" s="156"/>
    </row>
    <row r="114" spans="2:21" s="112" customFormat="1" ht="13">
      <c r="B114" s="72" t="s">
        <v>266</v>
      </c>
      <c r="C114" s="111"/>
      <c r="D114" s="77" t="s">
        <v>41</v>
      </c>
      <c r="E114" s="77"/>
      <c r="F114" s="114"/>
      <c r="G114" s="105" t="s">
        <v>24</v>
      </c>
      <c r="H114" s="103"/>
      <c r="I114" s="103">
        <v>42</v>
      </c>
      <c r="J114" s="103">
        <v>17</v>
      </c>
      <c r="K114" s="103">
        <v>34</v>
      </c>
      <c r="L114" s="103">
        <v>40</v>
      </c>
      <c r="M114" s="103">
        <v>32</v>
      </c>
      <c r="N114" s="103">
        <v>9</v>
      </c>
      <c r="O114" s="103">
        <v>22</v>
      </c>
      <c r="P114" s="103"/>
      <c r="Q114" s="128">
        <f>SUM(H114:P114)</f>
        <v>196</v>
      </c>
      <c r="R114" s="163"/>
      <c r="S114" s="156">
        <f t="shared" ref="S114:S117" si="8">R114*Q114</f>
        <v>0</v>
      </c>
    </row>
    <row r="115" spans="2:21" ht="13">
      <c r="B115" s="72" t="s">
        <v>267</v>
      </c>
      <c r="C115" s="111"/>
      <c r="D115" s="77" t="s">
        <v>139</v>
      </c>
      <c r="E115" s="73"/>
      <c r="F115" s="76"/>
      <c r="G115" s="72" t="s">
        <v>24</v>
      </c>
      <c r="H115" s="103"/>
      <c r="I115" s="103">
        <v>5</v>
      </c>
      <c r="J115" s="103">
        <v>2</v>
      </c>
      <c r="K115" s="103">
        <v>6</v>
      </c>
      <c r="L115" s="103">
        <v>26</v>
      </c>
      <c r="M115" s="103"/>
      <c r="N115" s="103">
        <v>9</v>
      </c>
      <c r="O115" s="103">
        <v>17</v>
      </c>
      <c r="P115" s="103"/>
      <c r="Q115" s="128">
        <f>SUM(H115:P115)</f>
        <v>65</v>
      </c>
      <c r="R115" s="163"/>
      <c r="S115" s="156">
        <f t="shared" si="8"/>
        <v>0</v>
      </c>
    </row>
    <row r="116" spans="2:21" ht="13">
      <c r="B116" s="72" t="s">
        <v>268</v>
      </c>
      <c r="C116" s="111"/>
      <c r="D116" s="77" t="s">
        <v>138</v>
      </c>
      <c r="E116" s="73"/>
      <c r="F116" s="76"/>
      <c r="G116" s="72" t="s">
        <v>24</v>
      </c>
      <c r="H116" s="103"/>
      <c r="I116" s="103"/>
      <c r="J116" s="103">
        <v>2</v>
      </c>
      <c r="K116" s="103"/>
      <c r="L116" s="103"/>
      <c r="M116" s="103"/>
      <c r="N116" s="103"/>
      <c r="O116" s="103">
        <v>4</v>
      </c>
      <c r="P116" s="103"/>
      <c r="Q116" s="128">
        <f>SUM(H116:P116)</f>
        <v>6</v>
      </c>
      <c r="R116" s="163"/>
      <c r="S116" s="156">
        <f t="shared" si="8"/>
        <v>0</v>
      </c>
    </row>
    <row r="117" spans="2:21" ht="13">
      <c r="B117" s="75"/>
      <c r="C117" s="111"/>
      <c r="D117" s="77"/>
      <c r="E117" s="73"/>
      <c r="F117" s="76"/>
      <c r="G117" s="75"/>
      <c r="H117" s="103"/>
      <c r="I117" s="110"/>
      <c r="J117" s="103"/>
      <c r="K117" s="103"/>
      <c r="L117" s="103"/>
      <c r="M117" s="110"/>
      <c r="N117" s="103"/>
      <c r="O117" s="110"/>
      <c r="P117" s="103"/>
      <c r="Q117" s="128"/>
      <c r="R117" s="158"/>
      <c r="S117" s="156">
        <f t="shared" si="8"/>
        <v>0</v>
      </c>
    </row>
    <row r="118" spans="2:21" s="208" customFormat="1" ht="16" customHeight="1">
      <c r="B118" s="200"/>
      <c r="C118" s="201"/>
      <c r="D118" s="202"/>
      <c r="E118" s="202"/>
      <c r="F118" s="203" t="str">
        <f>"Sous total "&amp;B112&amp;" hors taxes"</f>
        <v>Sous total 3.10 hors taxes</v>
      </c>
      <c r="G118" s="204"/>
      <c r="H118" s="205"/>
      <c r="I118" s="210"/>
      <c r="J118" s="205"/>
      <c r="K118" s="205"/>
      <c r="L118" s="205"/>
      <c r="M118" s="210"/>
      <c r="N118" s="205"/>
      <c r="O118" s="210"/>
      <c r="P118" s="205"/>
      <c r="Q118" s="205"/>
      <c r="R118" s="206"/>
      <c r="S118" s="207">
        <f>SUM(S114:S117)</f>
        <v>0</v>
      </c>
      <c r="U118" s="209">
        <f>SUM(I118:P118)</f>
        <v>0</v>
      </c>
    </row>
    <row r="119" spans="2:21" s="112" customFormat="1" ht="13">
      <c r="B119" s="75"/>
      <c r="C119" s="111"/>
      <c r="D119" s="74"/>
      <c r="E119" s="77"/>
      <c r="F119" s="71"/>
      <c r="G119" s="105"/>
      <c r="H119" s="103"/>
      <c r="I119" s="103"/>
      <c r="J119" s="103"/>
      <c r="K119" s="103"/>
      <c r="L119" s="103"/>
      <c r="M119" s="103"/>
      <c r="N119" s="103"/>
      <c r="O119" s="103"/>
      <c r="P119" s="103"/>
      <c r="Q119" s="128"/>
      <c r="R119" s="157"/>
      <c r="S119" s="156"/>
    </row>
    <row r="120" spans="2:21" s="112" customFormat="1" ht="13">
      <c r="B120" s="115"/>
      <c r="C120" s="111"/>
      <c r="F120" s="114"/>
      <c r="G120" s="105"/>
      <c r="H120" s="103"/>
      <c r="I120" s="103"/>
      <c r="J120" s="103"/>
      <c r="K120" s="103"/>
      <c r="L120" s="103"/>
      <c r="M120" s="103"/>
      <c r="N120" s="103"/>
      <c r="O120" s="103"/>
      <c r="P120" s="103"/>
      <c r="Q120" s="128"/>
      <c r="R120" s="157"/>
      <c r="S120" s="156"/>
    </row>
    <row r="121" spans="2:21" s="112" customFormat="1" ht="13">
      <c r="B121" s="75" t="s">
        <v>269</v>
      </c>
      <c r="C121" s="111"/>
      <c r="D121" s="121" t="s">
        <v>39</v>
      </c>
      <c r="F121" s="114"/>
      <c r="G121" s="105" t="s">
        <v>24</v>
      </c>
      <c r="H121" s="103"/>
      <c r="I121" s="103">
        <f t="shared" ref="I121:O121" si="9">SUM(I114:I116)</f>
        <v>47</v>
      </c>
      <c r="J121" s="103">
        <f t="shared" si="9"/>
        <v>21</v>
      </c>
      <c r="K121" s="103">
        <f t="shared" si="9"/>
        <v>40</v>
      </c>
      <c r="L121" s="103">
        <f t="shared" si="9"/>
        <v>66</v>
      </c>
      <c r="M121" s="103">
        <f t="shared" si="9"/>
        <v>32</v>
      </c>
      <c r="N121" s="103">
        <f t="shared" si="9"/>
        <v>18</v>
      </c>
      <c r="O121" s="103">
        <f t="shared" si="9"/>
        <v>43</v>
      </c>
      <c r="P121" s="103"/>
      <c r="Q121" s="128">
        <f>SUM(H121:P121)</f>
        <v>267</v>
      </c>
      <c r="R121" s="163"/>
      <c r="S121" s="156">
        <f t="shared" ref="S121" si="10">R121*Q121</f>
        <v>0</v>
      </c>
    </row>
    <row r="122" spans="2:21" ht="13">
      <c r="B122" s="75"/>
      <c r="C122" s="111"/>
      <c r="D122" s="77"/>
      <c r="E122" s="73"/>
      <c r="F122" s="76"/>
      <c r="G122" s="75"/>
      <c r="H122" s="103"/>
      <c r="I122" s="110"/>
      <c r="J122" s="103"/>
      <c r="K122" s="103"/>
      <c r="L122" s="103"/>
      <c r="M122" s="110"/>
      <c r="N122" s="103"/>
      <c r="O122" s="110"/>
      <c r="P122" s="103"/>
      <c r="Q122" s="128"/>
      <c r="R122" s="158"/>
      <c r="S122" s="156"/>
    </row>
    <row r="123" spans="2:21" s="208" customFormat="1" ht="13">
      <c r="B123" s="200"/>
      <c r="C123" s="201"/>
      <c r="D123" s="202"/>
      <c r="E123" s="202"/>
      <c r="F123" s="203" t="str">
        <f>"Sous total "&amp;B121&amp;" hors taxes"</f>
        <v>Sous total 3.11 hors taxes</v>
      </c>
      <c r="G123" s="204"/>
      <c r="H123" s="205"/>
      <c r="I123" s="210"/>
      <c r="J123" s="210"/>
      <c r="K123" s="210"/>
      <c r="L123" s="210"/>
      <c r="M123" s="210"/>
      <c r="N123" s="210"/>
      <c r="O123" s="210"/>
      <c r="P123" s="205"/>
      <c r="Q123" s="205"/>
      <c r="R123" s="206"/>
      <c r="S123" s="207">
        <f>SUM(S121:S122)</f>
        <v>0</v>
      </c>
      <c r="U123" s="209">
        <f>SUM(I123:P123)</f>
        <v>0</v>
      </c>
    </row>
    <row r="124" spans="2:21" s="112" customFormat="1" ht="13">
      <c r="B124" s="115"/>
      <c r="C124" s="111"/>
      <c r="F124" s="114"/>
      <c r="G124" s="105"/>
      <c r="H124" s="103"/>
      <c r="I124" s="103"/>
      <c r="J124" s="103"/>
      <c r="K124" s="103"/>
      <c r="L124" s="103"/>
      <c r="M124" s="103"/>
      <c r="N124" s="103"/>
      <c r="O124" s="103"/>
      <c r="P124" s="103"/>
      <c r="Q124" s="128"/>
      <c r="R124" s="157"/>
      <c r="S124" s="156"/>
    </row>
    <row r="125" spans="2:21" s="112" customFormat="1" ht="13">
      <c r="B125" s="75" t="s">
        <v>270</v>
      </c>
      <c r="C125" s="111"/>
      <c r="D125" s="121" t="s">
        <v>182</v>
      </c>
      <c r="F125" s="114"/>
      <c r="G125" s="105"/>
      <c r="H125" s="103"/>
      <c r="I125" s="103"/>
      <c r="J125" s="103"/>
      <c r="K125" s="103"/>
      <c r="L125" s="103"/>
      <c r="M125" s="103"/>
      <c r="N125" s="103"/>
      <c r="O125" s="103"/>
      <c r="P125" s="103"/>
      <c r="Q125" s="128"/>
      <c r="R125" s="157"/>
      <c r="S125" s="156"/>
    </row>
    <row r="126" spans="2:21" s="112" customFormat="1" ht="13">
      <c r="B126" s="72"/>
      <c r="C126" s="111"/>
      <c r="F126" s="114"/>
      <c r="G126" s="105"/>
      <c r="H126" s="103"/>
      <c r="I126" s="103"/>
      <c r="J126" s="103"/>
      <c r="K126" s="103"/>
      <c r="L126" s="103"/>
      <c r="M126" s="103"/>
      <c r="N126" s="103"/>
      <c r="O126" s="103"/>
      <c r="P126" s="103"/>
      <c r="Q126" s="128"/>
      <c r="R126" s="157"/>
      <c r="S126" s="156"/>
    </row>
    <row r="127" spans="2:21" s="112" customFormat="1" ht="13">
      <c r="B127" s="72"/>
      <c r="C127" s="111"/>
      <c r="D127" s="112" t="s">
        <v>181</v>
      </c>
      <c r="F127" s="114"/>
      <c r="G127" s="105" t="s">
        <v>24</v>
      </c>
      <c r="H127" s="103"/>
      <c r="I127" s="103"/>
      <c r="J127" s="103">
        <v>6</v>
      </c>
      <c r="K127" s="103"/>
      <c r="L127" s="103"/>
      <c r="M127" s="103"/>
      <c r="N127" s="103"/>
      <c r="O127" s="103"/>
      <c r="P127" s="103"/>
      <c r="Q127" s="128">
        <f>SUM(H127:P127)</f>
        <v>6</v>
      </c>
      <c r="R127" s="163"/>
      <c r="S127" s="156">
        <f t="shared" ref="S127:S131" si="11">R127*Q127</f>
        <v>0</v>
      </c>
    </row>
    <row r="128" spans="2:21" s="112" customFormat="1" ht="13">
      <c r="B128" s="72"/>
      <c r="C128" s="111"/>
      <c r="D128" s="77" t="s">
        <v>180</v>
      </c>
      <c r="E128" s="77"/>
      <c r="F128" s="114"/>
      <c r="G128" s="105" t="s">
        <v>24</v>
      </c>
      <c r="H128" s="103"/>
      <c r="I128" s="103"/>
      <c r="J128" s="103">
        <v>30</v>
      </c>
      <c r="K128" s="103"/>
      <c r="L128" s="103"/>
      <c r="M128" s="103"/>
      <c r="N128" s="103"/>
      <c r="O128" s="103"/>
      <c r="P128" s="103"/>
      <c r="Q128" s="128">
        <f>SUM(H128:P128)</f>
        <v>30</v>
      </c>
      <c r="R128" s="163"/>
      <c r="S128" s="156">
        <f t="shared" si="11"/>
        <v>0</v>
      </c>
    </row>
    <row r="129" spans="2:21" ht="13">
      <c r="B129" s="72"/>
      <c r="C129" s="111"/>
      <c r="D129" s="77" t="s">
        <v>179</v>
      </c>
      <c r="E129" s="73"/>
      <c r="F129" s="76"/>
      <c r="G129" s="72" t="s">
        <v>24</v>
      </c>
      <c r="H129" s="103"/>
      <c r="I129" s="103"/>
      <c r="J129" s="103">
        <v>6</v>
      </c>
      <c r="K129" s="103"/>
      <c r="L129" s="103"/>
      <c r="M129" s="103"/>
      <c r="N129" s="103"/>
      <c r="O129" s="103"/>
      <c r="P129" s="103"/>
      <c r="Q129" s="128">
        <f>SUM(H129:P129)</f>
        <v>6</v>
      </c>
      <c r="R129" s="163"/>
      <c r="S129" s="156">
        <f t="shared" si="11"/>
        <v>0</v>
      </c>
    </row>
    <row r="130" spans="2:21" ht="13">
      <c r="B130" s="72"/>
      <c r="C130" s="111"/>
      <c r="D130" s="77" t="s">
        <v>178</v>
      </c>
      <c r="E130" s="73"/>
      <c r="F130" s="76"/>
      <c r="G130" s="72" t="s">
        <v>24</v>
      </c>
      <c r="H130" s="103"/>
      <c r="I130" s="103"/>
      <c r="J130" s="103">
        <v>24</v>
      </c>
      <c r="K130" s="103"/>
      <c r="L130" s="103"/>
      <c r="M130" s="103"/>
      <c r="N130" s="103"/>
      <c r="O130" s="103"/>
      <c r="P130" s="103"/>
      <c r="Q130" s="128">
        <f>SUM(H130:P130)</f>
        <v>24</v>
      </c>
      <c r="R130" s="163"/>
      <c r="S130" s="156">
        <f t="shared" si="11"/>
        <v>0</v>
      </c>
    </row>
    <row r="131" spans="2:21" ht="13">
      <c r="B131" s="75"/>
      <c r="C131" s="111"/>
      <c r="D131" s="77"/>
      <c r="E131" s="73"/>
      <c r="F131" s="76"/>
      <c r="G131" s="75"/>
      <c r="H131" s="103"/>
      <c r="I131" s="110"/>
      <c r="J131" s="103"/>
      <c r="K131" s="103"/>
      <c r="L131" s="103"/>
      <c r="M131" s="110"/>
      <c r="N131" s="103"/>
      <c r="O131" s="110"/>
      <c r="P131" s="103"/>
      <c r="Q131" s="128"/>
      <c r="R131" s="158"/>
      <c r="S131" s="156">
        <f t="shared" si="11"/>
        <v>0</v>
      </c>
    </row>
    <row r="132" spans="2:21" s="208" customFormat="1" ht="13">
      <c r="B132" s="200"/>
      <c r="C132" s="201"/>
      <c r="D132" s="202"/>
      <c r="E132" s="202"/>
      <c r="F132" s="203" t="str">
        <f>"Sous total "&amp;B125&amp;" hors taxes"</f>
        <v>Sous total 3.12 hors taxes</v>
      </c>
      <c r="G132" s="204"/>
      <c r="H132" s="205"/>
      <c r="I132" s="210"/>
      <c r="J132" s="205"/>
      <c r="K132" s="205"/>
      <c r="L132" s="205"/>
      <c r="M132" s="210"/>
      <c r="N132" s="205"/>
      <c r="O132" s="210"/>
      <c r="P132" s="205"/>
      <c r="Q132" s="205"/>
      <c r="R132" s="206"/>
      <c r="S132" s="207">
        <f>SUM(S127:S131)</f>
        <v>0</v>
      </c>
      <c r="U132" s="209">
        <f>SUM(I132:P132)</f>
        <v>0</v>
      </c>
    </row>
    <row r="133" spans="2:21" ht="13">
      <c r="B133" s="108"/>
      <c r="C133" s="107"/>
      <c r="D133" s="106"/>
      <c r="E133" s="106"/>
      <c r="F133" s="71"/>
      <c r="G133" s="105"/>
      <c r="H133" s="103"/>
      <c r="I133" s="104"/>
      <c r="J133" s="103"/>
      <c r="K133" s="103"/>
      <c r="L133" s="103"/>
      <c r="M133" s="104"/>
      <c r="N133" s="103"/>
      <c r="O133" s="104"/>
      <c r="P133" s="103"/>
      <c r="Q133" s="128"/>
      <c r="R133" s="158"/>
      <c r="S133" s="164"/>
      <c r="U133" s="102"/>
    </row>
    <row r="134" spans="2:21" s="112" customFormat="1" ht="13">
      <c r="B134" s="75" t="s">
        <v>271</v>
      </c>
      <c r="C134" s="111"/>
      <c r="D134" s="74" t="s">
        <v>38</v>
      </c>
      <c r="F134" s="114"/>
      <c r="G134" s="105"/>
      <c r="H134" s="103"/>
      <c r="I134" s="103"/>
      <c r="J134" s="103"/>
      <c r="K134" s="103"/>
      <c r="L134" s="103"/>
      <c r="M134" s="103"/>
      <c r="N134" s="103"/>
      <c r="O134" s="103"/>
      <c r="P134" s="103"/>
      <c r="Q134" s="128"/>
      <c r="R134" s="157"/>
      <c r="S134" s="156">
        <f>R134*Q134</f>
        <v>0</v>
      </c>
    </row>
    <row r="135" spans="2:21" s="112" customFormat="1" ht="13">
      <c r="B135" s="72"/>
      <c r="C135" s="111"/>
      <c r="F135" s="114"/>
      <c r="G135" s="105"/>
      <c r="H135" s="103"/>
      <c r="I135" s="103"/>
      <c r="J135" s="103"/>
      <c r="K135" s="103"/>
      <c r="L135" s="103"/>
      <c r="M135" s="103"/>
      <c r="N135" s="103"/>
      <c r="O135" s="103"/>
      <c r="P135" s="103"/>
      <c r="Q135" s="128"/>
      <c r="R135" s="157"/>
      <c r="S135" s="156">
        <f t="shared" ref="S135:S159" si="12">R135*Q135</f>
        <v>0</v>
      </c>
    </row>
    <row r="136" spans="2:21" s="112" customFormat="1" ht="13">
      <c r="B136" s="72" t="s">
        <v>272</v>
      </c>
      <c r="C136" s="111"/>
      <c r="D136" s="112" t="s">
        <v>137</v>
      </c>
      <c r="F136" s="114"/>
      <c r="G136" s="105"/>
      <c r="H136" s="103"/>
      <c r="I136" s="103"/>
      <c r="J136" s="103"/>
      <c r="K136" s="103"/>
      <c r="L136" s="103"/>
      <c r="M136" s="103"/>
      <c r="N136" s="103"/>
      <c r="O136" s="103"/>
      <c r="P136" s="103"/>
      <c r="Q136" s="128"/>
      <c r="R136" s="157"/>
      <c r="S136" s="156">
        <f t="shared" si="12"/>
        <v>0</v>
      </c>
    </row>
    <row r="137" spans="2:21" s="112" customFormat="1" ht="13">
      <c r="B137" s="72"/>
      <c r="C137" s="111"/>
      <c r="E137" s="112" t="s">
        <v>136</v>
      </c>
      <c r="F137" s="114"/>
      <c r="G137" s="105" t="s">
        <v>24</v>
      </c>
      <c r="H137" s="103"/>
      <c r="I137" s="103">
        <v>1</v>
      </c>
      <c r="J137" s="103">
        <v>1</v>
      </c>
      <c r="K137" s="103">
        <v>1</v>
      </c>
      <c r="L137" s="103">
        <v>1</v>
      </c>
      <c r="M137" s="103">
        <v>2</v>
      </c>
      <c r="N137" s="103"/>
      <c r="O137" s="103">
        <v>1</v>
      </c>
      <c r="P137" s="103"/>
      <c r="Q137" s="128">
        <f>SUM(H137:P137)</f>
        <v>7</v>
      </c>
      <c r="R137" s="157"/>
      <c r="S137" s="156">
        <f t="shared" si="12"/>
        <v>0</v>
      </c>
    </row>
    <row r="138" spans="2:21" s="112" customFormat="1" ht="13">
      <c r="B138" s="72"/>
      <c r="C138" s="111"/>
      <c r="E138" s="112" t="s">
        <v>135</v>
      </c>
      <c r="F138" s="114"/>
      <c r="G138" s="105" t="s">
        <v>24</v>
      </c>
      <c r="H138" s="103"/>
      <c r="I138" s="103"/>
      <c r="J138" s="103"/>
      <c r="K138" s="103"/>
      <c r="L138" s="103"/>
      <c r="M138" s="103"/>
      <c r="N138" s="103"/>
      <c r="O138" s="103"/>
      <c r="P138" s="103"/>
      <c r="Q138" s="128">
        <v>9</v>
      </c>
      <c r="R138" s="157"/>
      <c r="S138" s="156">
        <f t="shared" si="12"/>
        <v>0</v>
      </c>
    </row>
    <row r="139" spans="2:21" s="112" customFormat="1" ht="13">
      <c r="B139" s="72"/>
      <c r="C139" s="111"/>
      <c r="E139" s="112" t="s">
        <v>130</v>
      </c>
      <c r="F139" s="114"/>
      <c r="G139" s="105"/>
      <c r="H139" s="103"/>
      <c r="I139" s="103"/>
      <c r="J139" s="103"/>
      <c r="K139" s="103"/>
      <c r="L139" s="103"/>
      <c r="M139" s="103"/>
      <c r="N139" s="103"/>
      <c r="O139" s="103"/>
      <c r="P139" s="103"/>
      <c r="Q139" s="128">
        <f>SUM(H139:P139)</f>
        <v>0</v>
      </c>
      <c r="R139" s="157"/>
      <c r="S139" s="156">
        <f t="shared" si="12"/>
        <v>0</v>
      </c>
    </row>
    <row r="140" spans="2:21" s="112" customFormat="1" ht="13">
      <c r="B140" s="72"/>
      <c r="C140" s="111"/>
      <c r="F140" s="114" t="s">
        <v>134</v>
      </c>
      <c r="G140" s="105" t="s">
        <v>24</v>
      </c>
      <c r="H140" s="103">
        <v>1</v>
      </c>
      <c r="I140" s="103"/>
      <c r="J140" s="103"/>
      <c r="K140" s="103"/>
      <c r="L140" s="103"/>
      <c r="M140" s="103"/>
      <c r="N140" s="103"/>
      <c r="O140" s="103"/>
      <c r="P140" s="103"/>
      <c r="Q140" s="128">
        <f>SUM(H140:P140)</f>
        <v>1</v>
      </c>
      <c r="R140" s="157"/>
      <c r="S140" s="156">
        <f t="shared" si="12"/>
        <v>0</v>
      </c>
    </row>
    <row r="141" spans="2:21" s="112" customFormat="1" ht="13">
      <c r="B141" s="72"/>
      <c r="C141" s="111"/>
      <c r="F141" s="114" t="s">
        <v>133</v>
      </c>
      <c r="G141" s="105" t="s">
        <v>24</v>
      </c>
      <c r="H141" s="103">
        <v>1</v>
      </c>
      <c r="I141" s="103"/>
      <c r="J141" s="103"/>
      <c r="K141" s="103"/>
      <c r="L141" s="103"/>
      <c r="M141" s="103"/>
      <c r="N141" s="103"/>
      <c r="O141" s="103"/>
      <c r="P141" s="103"/>
      <c r="Q141" s="128">
        <f>SUM(H141:P141)</f>
        <v>1</v>
      </c>
      <c r="R141" s="157"/>
      <c r="S141" s="156">
        <f t="shared" si="12"/>
        <v>0</v>
      </c>
    </row>
    <row r="142" spans="2:21" s="112" customFormat="1" ht="13">
      <c r="B142" s="72"/>
      <c r="C142" s="111"/>
      <c r="F142" s="114" t="s">
        <v>95</v>
      </c>
      <c r="G142" s="105" t="s">
        <v>24</v>
      </c>
      <c r="H142" s="103">
        <v>1</v>
      </c>
      <c r="I142" s="103"/>
      <c r="J142" s="103"/>
      <c r="K142" s="103"/>
      <c r="L142" s="103"/>
      <c r="M142" s="103"/>
      <c r="N142" s="103"/>
      <c r="O142" s="103"/>
      <c r="P142" s="103"/>
      <c r="Q142" s="128">
        <f>SUM(H142:P142)</f>
        <v>1</v>
      </c>
      <c r="R142" s="157"/>
      <c r="S142" s="156">
        <f t="shared" si="12"/>
        <v>0</v>
      </c>
    </row>
    <row r="143" spans="2:21" s="112" customFormat="1" ht="13">
      <c r="B143" s="72" t="s">
        <v>273</v>
      </c>
      <c r="C143" s="111"/>
      <c r="D143" s="112" t="s">
        <v>132</v>
      </c>
      <c r="F143" s="114"/>
      <c r="G143" s="105"/>
      <c r="H143" s="103"/>
      <c r="I143" s="103"/>
      <c r="J143" s="103"/>
      <c r="K143" s="103"/>
      <c r="L143" s="103"/>
      <c r="M143" s="103"/>
      <c r="N143" s="103"/>
      <c r="O143" s="103"/>
      <c r="P143" s="103"/>
      <c r="Q143" s="128">
        <f>SUM(H143:P143)</f>
        <v>0</v>
      </c>
      <c r="R143" s="157"/>
      <c r="S143" s="156">
        <f t="shared" si="12"/>
        <v>0</v>
      </c>
    </row>
    <row r="144" spans="2:21" s="112" customFormat="1" ht="13">
      <c r="B144" s="72"/>
      <c r="C144" s="111"/>
      <c r="E144" s="112" t="s">
        <v>177</v>
      </c>
      <c r="F144" s="114"/>
      <c r="G144" s="105"/>
      <c r="H144" s="103"/>
      <c r="I144" s="103"/>
      <c r="J144" s="103"/>
      <c r="K144" s="103"/>
      <c r="L144" s="103"/>
      <c r="M144" s="103"/>
      <c r="N144" s="103"/>
      <c r="O144" s="103"/>
      <c r="P144" s="103"/>
      <c r="Q144" s="128"/>
      <c r="R144" s="157"/>
      <c r="S144" s="156">
        <f t="shared" si="12"/>
        <v>0</v>
      </c>
    </row>
    <row r="145" spans="2:21" s="112" customFormat="1" ht="13">
      <c r="B145" s="72" t="s">
        <v>274</v>
      </c>
      <c r="C145" s="111"/>
      <c r="D145" s="112" t="s">
        <v>131</v>
      </c>
      <c r="F145" s="114"/>
      <c r="G145" s="105"/>
      <c r="H145" s="103"/>
      <c r="I145" s="103"/>
      <c r="J145" s="103"/>
      <c r="K145" s="103"/>
      <c r="L145" s="103"/>
      <c r="M145" s="103"/>
      <c r="N145" s="103"/>
      <c r="O145" s="103"/>
      <c r="P145" s="103"/>
      <c r="Q145" s="128">
        <f t="shared" ref="Q145:Q158" si="13">SUM(H145:P145)</f>
        <v>0</v>
      </c>
      <c r="R145" s="157"/>
      <c r="S145" s="156">
        <f t="shared" si="12"/>
        <v>0</v>
      </c>
    </row>
    <row r="146" spans="2:21" s="112" customFormat="1" ht="13">
      <c r="B146" s="72"/>
      <c r="C146" s="111"/>
      <c r="E146" s="112" t="s">
        <v>130</v>
      </c>
      <c r="F146" s="114"/>
      <c r="G146" s="105"/>
      <c r="H146" s="103"/>
      <c r="I146" s="103"/>
      <c r="J146" s="103"/>
      <c r="K146" s="103"/>
      <c r="L146" s="103"/>
      <c r="M146" s="103"/>
      <c r="N146" s="103"/>
      <c r="O146" s="103"/>
      <c r="P146" s="103"/>
      <c r="Q146" s="128">
        <f t="shared" si="13"/>
        <v>0</v>
      </c>
      <c r="R146" s="157"/>
      <c r="S146" s="156">
        <f t="shared" si="12"/>
        <v>0</v>
      </c>
    </row>
    <row r="147" spans="2:21" s="112" customFormat="1" ht="13">
      <c r="B147" s="72"/>
      <c r="C147" s="111"/>
      <c r="F147" s="114" t="s">
        <v>129</v>
      </c>
      <c r="G147" s="105" t="s">
        <v>24</v>
      </c>
      <c r="H147" s="103">
        <v>1</v>
      </c>
      <c r="I147" s="103"/>
      <c r="J147" s="103"/>
      <c r="K147" s="103"/>
      <c r="L147" s="103"/>
      <c r="M147" s="103"/>
      <c r="N147" s="103"/>
      <c r="O147" s="103"/>
      <c r="P147" s="103"/>
      <c r="Q147" s="128">
        <f t="shared" si="13"/>
        <v>1</v>
      </c>
      <c r="R147" s="157"/>
      <c r="S147" s="156">
        <f t="shared" si="12"/>
        <v>0</v>
      </c>
    </row>
    <row r="148" spans="2:21" s="112" customFormat="1" ht="13">
      <c r="B148" s="72"/>
      <c r="C148" s="111"/>
      <c r="F148" s="114" t="s">
        <v>37</v>
      </c>
      <c r="G148" s="105" t="s">
        <v>24</v>
      </c>
      <c r="H148" s="103">
        <v>1</v>
      </c>
      <c r="I148" s="103"/>
      <c r="J148" s="103"/>
      <c r="K148" s="103"/>
      <c r="L148" s="103"/>
      <c r="M148" s="103"/>
      <c r="N148" s="103"/>
      <c r="O148" s="103"/>
      <c r="P148" s="103"/>
      <c r="Q148" s="128">
        <f t="shared" si="13"/>
        <v>1</v>
      </c>
      <c r="R148" s="157"/>
      <c r="S148" s="156">
        <f t="shared" si="12"/>
        <v>0</v>
      </c>
    </row>
    <row r="149" spans="2:21" s="112" customFormat="1" ht="13">
      <c r="B149" s="72" t="s">
        <v>275</v>
      </c>
      <c r="C149" s="111"/>
      <c r="D149" s="112" t="s">
        <v>128</v>
      </c>
      <c r="F149" s="114"/>
      <c r="G149" s="105"/>
      <c r="H149" s="103"/>
      <c r="I149" s="103"/>
      <c r="J149" s="103"/>
      <c r="K149" s="103"/>
      <c r="L149" s="103"/>
      <c r="M149" s="103"/>
      <c r="N149" s="103"/>
      <c r="O149" s="103"/>
      <c r="P149" s="103"/>
      <c r="Q149" s="128">
        <f t="shared" si="13"/>
        <v>0</v>
      </c>
      <c r="R149" s="157"/>
      <c r="S149" s="156">
        <f t="shared" si="12"/>
        <v>0</v>
      </c>
    </row>
    <row r="150" spans="2:21" s="112" customFormat="1" ht="13">
      <c r="B150" s="72"/>
      <c r="C150" s="111"/>
      <c r="E150" s="112" t="s">
        <v>127</v>
      </c>
      <c r="F150" s="114"/>
      <c r="G150" s="105" t="s">
        <v>24</v>
      </c>
      <c r="H150" s="103"/>
      <c r="I150" s="103"/>
      <c r="J150" s="103"/>
      <c r="K150" s="103"/>
      <c r="L150" s="103"/>
      <c r="M150" s="103"/>
      <c r="N150" s="103"/>
      <c r="O150" s="103"/>
      <c r="P150" s="103">
        <v>1</v>
      </c>
      <c r="Q150" s="128">
        <f t="shared" si="13"/>
        <v>1</v>
      </c>
      <c r="R150" s="157"/>
      <c r="S150" s="156">
        <f t="shared" si="12"/>
        <v>0</v>
      </c>
    </row>
    <row r="151" spans="2:21" s="112" customFormat="1" ht="13">
      <c r="B151" s="211" t="s">
        <v>276</v>
      </c>
      <c r="C151" s="111"/>
      <c r="D151" s="112" t="s">
        <v>126</v>
      </c>
      <c r="F151" s="114"/>
      <c r="G151" s="105"/>
      <c r="H151" s="103"/>
      <c r="I151" s="103"/>
      <c r="J151" s="103"/>
      <c r="K151" s="103"/>
      <c r="L151" s="103"/>
      <c r="M151" s="103"/>
      <c r="N151" s="103"/>
      <c r="O151" s="103"/>
      <c r="P151" s="103"/>
      <c r="Q151" s="128">
        <f t="shared" si="13"/>
        <v>0</v>
      </c>
      <c r="R151" s="157"/>
      <c r="S151" s="156">
        <f t="shared" si="12"/>
        <v>0</v>
      </c>
    </row>
    <row r="152" spans="2:21" s="112" customFormat="1" ht="13">
      <c r="B152" s="72"/>
      <c r="C152" s="111"/>
      <c r="E152" s="112" t="s">
        <v>125</v>
      </c>
      <c r="F152" s="114"/>
      <c r="G152" s="105" t="s">
        <v>24</v>
      </c>
      <c r="H152" s="103"/>
      <c r="I152" s="103"/>
      <c r="J152" s="103"/>
      <c r="K152" s="103">
        <v>1</v>
      </c>
      <c r="L152" s="103"/>
      <c r="M152" s="103"/>
      <c r="N152" s="103"/>
      <c r="O152" s="103"/>
      <c r="P152" s="103"/>
      <c r="Q152" s="128">
        <f t="shared" si="13"/>
        <v>1</v>
      </c>
      <c r="R152" s="157"/>
      <c r="S152" s="156">
        <f t="shared" si="12"/>
        <v>0</v>
      </c>
    </row>
    <row r="153" spans="2:21" s="112" customFormat="1" ht="13">
      <c r="B153" s="72"/>
      <c r="C153" s="111"/>
      <c r="E153" s="112" t="s">
        <v>124</v>
      </c>
      <c r="F153" s="114"/>
      <c r="G153" s="105" t="s">
        <v>24</v>
      </c>
      <c r="H153" s="103"/>
      <c r="I153" s="103"/>
      <c r="J153" s="103"/>
      <c r="K153" s="103">
        <v>1</v>
      </c>
      <c r="L153" s="103"/>
      <c r="M153" s="103"/>
      <c r="N153" s="103"/>
      <c r="O153" s="103"/>
      <c r="P153" s="103"/>
      <c r="Q153" s="128">
        <f t="shared" si="13"/>
        <v>1</v>
      </c>
      <c r="R153" s="157"/>
      <c r="S153" s="156">
        <f t="shared" si="12"/>
        <v>0</v>
      </c>
    </row>
    <row r="154" spans="2:21" s="112" customFormat="1" ht="13">
      <c r="B154" s="72"/>
      <c r="C154" s="111"/>
      <c r="E154" s="112" t="s">
        <v>123</v>
      </c>
      <c r="F154" s="114"/>
      <c r="G154" s="105" t="s">
        <v>24</v>
      </c>
      <c r="H154" s="103"/>
      <c r="I154" s="103"/>
      <c r="J154" s="103">
        <v>1</v>
      </c>
      <c r="K154" s="103"/>
      <c r="L154" s="103"/>
      <c r="M154" s="103"/>
      <c r="N154" s="103"/>
      <c r="O154" s="103"/>
      <c r="P154" s="103"/>
      <c r="Q154" s="128">
        <f t="shared" si="13"/>
        <v>1</v>
      </c>
      <c r="R154" s="157"/>
      <c r="S154" s="156">
        <f t="shared" si="12"/>
        <v>0</v>
      </c>
    </row>
    <row r="155" spans="2:21" s="112" customFormat="1" ht="13">
      <c r="B155" s="72"/>
      <c r="C155" s="111"/>
      <c r="E155" s="112" t="s">
        <v>122</v>
      </c>
      <c r="F155" s="114"/>
      <c r="G155" s="105" t="s">
        <v>24</v>
      </c>
      <c r="H155" s="103"/>
      <c r="I155" s="103"/>
      <c r="J155" s="103"/>
      <c r="K155" s="103"/>
      <c r="L155" s="103"/>
      <c r="M155" s="103"/>
      <c r="N155" s="103">
        <v>1</v>
      </c>
      <c r="O155" s="103"/>
      <c r="P155" s="103"/>
      <c r="Q155" s="128">
        <f t="shared" si="13"/>
        <v>1</v>
      </c>
      <c r="R155" s="157"/>
      <c r="S155" s="156">
        <f t="shared" si="12"/>
        <v>0</v>
      </c>
    </row>
    <row r="156" spans="2:21" s="112" customFormat="1" ht="13">
      <c r="B156" s="72"/>
      <c r="C156" s="111"/>
      <c r="E156" s="112" t="s">
        <v>121</v>
      </c>
      <c r="F156" s="114"/>
      <c r="G156" s="105" t="s">
        <v>24</v>
      </c>
      <c r="H156" s="103"/>
      <c r="I156" s="103">
        <v>1</v>
      </c>
      <c r="J156" s="103">
        <v>6</v>
      </c>
      <c r="K156" s="103"/>
      <c r="L156" s="103"/>
      <c r="M156" s="103"/>
      <c r="N156" s="103">
        <v>1</v>
      </c>
      <c r="O156" s="103"/>
      <c r="P156" s="103"/>
      <c r="Q156" s="128">
        <f t="shared" si="13"/>
        <v>8</v>
      </c>
      <c r="R156" s="157"/>
      <c r="S156" s="156">
        <f t="shared" si="12"/>
        <v>0</v>
      </c>
    </row>
    <row r="157" spans="2:21" s="112" customFormat="1" ht="13">
      <c r="B157" s="72"/>
      <c r="C157" s="111"/>
      <c r="E157" s="112" t="s">
        <v>120</v>
      </c>
      <c r="F157" s="114"/>
      <c r="G157" s="105" t="s">
        <v>24</v>
      </c>
      <c r="H157" s="103"/>
      <c r="I157" s="103"/>
      <c r="J157" s="103">
        <v>2</v>
      </c>
      <c r="K157" s="103"/>
      <c r="L157" s="103"/>
      <c r="M157" s="103"/>
      <c r="N157" s="103"/>
      <c r="O157" s="103"/>
      <c r="P157" s="103"/>
      <c r="Q157" s="128">
        <f t="shared" si="13"/>
        <v>2</v>
      </c>
      <c r="R157" s="157"/>
      <c r="S157" s="156">
        <f t="shared" si="12"/>
        <v>0</v>
      </c>
    </row>
    <row r="158" spans="2:21" s="112" customFormat="1" ht="13">
      <c r="B158" s="211" t="s">
        <v>277</v>
      </c>
      <c r="C158" s="111"/>
      <c r="D158" s="112" t="s">
        <v>119</v>
      </c>
      <c r="F158" s="114"/>
      <c r="G158" s="105" t="s">
        <v>24</v>
      </c>
      <c r="H158" s="103"/>
      <c r="I158" s="103"/>
      <c r="J158" s="103"/>
      <c r="K158" s="103"/>
      <c r="L158" s="103"/>
      <c r="M158" s="103">
        <v>1</v>
      </c>
      <c r="N158" s="103"/>
      <c r="O158" s="103"/>
      <c r="P158" s="103"/>
      <c r="Q158" s="128">
        <f t="shared" si="13"/>
        <v>1</v>
      </c>
      <c r="R158" s="157"/>
      <c r="S158" s="156">
        <f t="shared" si="12"/>
        <v>0</v>
      </c>
    </row>
    <row r="159" spans="2:21" ht="13">
      <c r="B159" s="75"/>
      <c r="C159" s="111"/>
      <c r="D159" s="77"/>
      <c r="E159" s="73"/>
      <c r="F159" s="76"/>
      <c r="G159" s="75"/>
      <c r="H159" s="103"/>
      <c r="I159" s="110"/>
      <c r="J159" s="103"/>
      <c r="K159" s="103"/>
      <c r="L159" s="103"/>
      <c r="M159" s="110"/>
      <c r="N159" s="103"/>
      <c r="O159" s="110"/>
      <c r="P159" s="103"/>
      <c r="Q159" s="128"/>
      <c r="R159" s="158"/>
      <c r="S159" s="156">
        <f t="shared" si="12"/>
        <v>0</v>
      </c>
    </row>
    <row r="160" spans="2:21" s="208" customFormat="1" ht="13">
      <c r="B160" s="200"/>
      <c r="C160" s="201"/>
      <c r="D160" s="202"/>
      <c r="E160" s="202"/>
      <c r="F160" s="203" t="str">
        <f>"Sous total "&amp;B134&amp;" hors taxes"</f>
        <v>Sous total 3.13 hors taxes</v>
      </c>
      <c r="G160" s="204"/>
      <c r="H160" s="205"/>
      <c r="I160" s="210"/>
      <c r="J160" s="205"/>
      <c r="K160" s="205"/>
      <c r="L160" s="205"/>
      <c r="M160" s="210"/>
      <c r="N160" s="205"/>
      <c r="O160" s="210"/>
      <c r="P160" s="205"/>
      <c r="Q160" s="205"/>
      <c r="R160" s="206"/>
      <c r="S160" s="207">
        <f>SUM(S137:S159)</f>
        <v>0</v>
      </c>
      <c r="U160" s="209">
        <f>SUM(I160:P160)</f>
        <v>0</v>
      </c>
    </row>
    <row r="161" spans="2:21" s="112" customFormat="1" ht="13">
      <c r="B161" s="115"/>
      <c r="C161" s="111"/>
      <c r="F161" s="114"/>
      <c r="G161" s="105"/>
      <c r="H161" s="103"/>
      <c r="I161" s="103"/>
      <c r="J161" s="103"/>
      <c r="K161" s="103"/>
      <c r="L161" s="103"/>
      <c r="M161" s="103"/>
      <c r="N161" s="103"/>
      <c r="O161" s="103"/>
      <c r="P161" s="103"/>
      <c r="Q161" s="128"/>
      <c r="R161" s="157"/>
      <c r="S161" s="156"/>
    </row>
    <row r="162" spans="2:21" s="112" customFormat="1" ht="13">
      <c r="B162" s="75" t="s">
        <v>278</v>
      </c>
      <c r="C162" s="111"/>
      <c r="D162" s="74" t="s">
        <v>36</v>
      </c>
      <c r="F162" s="114"/>
      <c r="G162" s="105"/>
      <c r="H162" s="103"/>
      <c r="I162" s="103"/>
      <c r="J162" s="103"/>
      <c r="K162" s="103"/>
      <c r="L162" s="103"/>
      <c r="M162" s="103"/>
      <c r="N162" s="103"/>
      <c r="O162" s="103"/>
      <c r="P162" s="103"/>
      <c r="Q162" s="128"/>
      <c r="R162" s="157"/>
      <c r="S162" s="156"/>
    </row>
    <row r="163" spans="2:21" s="112" customFormat="1" ht="13">
      <c r="B163" s="72"/>
      <c r="C163" s="111"/>
      <c r="F163" s="114"/>
      <c r="G163" s="105"/>
      <c r="H163" s="103"/>
      <c r="I163" s="103"/>
      <c r="J163" s="103"/>
      <c r="K163" s="103"/>
      <c r="L163" s="103"/>
      <c r="M163" s="103"/>
      <c r="N163" s="103"/>
      <c r="O163" s="103"/>
      <c r="P163" s="103"/>
      <c r="Q163" s="128"/>
      <c r="R163" s="157"/>
      <c r="S163" s="156"/>
    </row>
    <row r="164" spans="2:21" s="112" customFormat="1" ht="13">
      <c r="B164" s="72"/>
      <c r="C164" s="111"/>
      <c r="D164" s="112" t="s">
        <v>118</v>
      </c>
      <c r="F164" s="114"/>
      <c r="G164" s="105" t="s">
        <v>24</v>
      </c>
      <c r="H164" s="103"/>
      <c r="I164" s="103"/>
      <c r="J164" s="103"/>
      <c r="K164" s="103"/>
      <c r="L164" s="103"/>
      <c r="M164" s="103"/>
      <c r="N164" s="103"/>
      <c r="O164" s="103"/>
      <c r="P164" s="103">
        <v>2</v>
      </c>
      <c r="Q164" s="128">
        <f>SUM(H164:P164)</f>
        <v>2</v>
      </c>
      <c r="R164" s="157"/>
      <c r="S164" s="156">
        <f>R164*Q164</f>
        <v>0</v>
      </c>
    </row>
    <row r="165" spans="2:21" s="112" customFormat="1" ht="13">
      <c r="B165" s="72"/>
      <c r="C165" s="111"/>
      <c r="D165" s="112" t="s">
        <v>117</v>
      </c>
      <c r="F165" s="114"/>
      <c r="G165" s="105" t="s">
        <v>24</v>
      </c>
      <c r="H165" s="103"/>
      <c r="I165" s="103"/>
      <c r="J165" s="103"/>
      <c r="K165" s="103"/>
      <c r="L165" s="103"/>
      <c r="M165" s="103"/>
      <c r="N165" s="103"/>
      <c r="O165" s="103"/>
      <c r="P165" s="103">
        <v>2</v>
      </c>
      <c r="Q165" s="128">
        <f>SUM(H165:P165)</f>
        <v>2</v>
      </c>
      <c r="R165" s="157"/>
      <c r="S165" s="156">
        <f>R165*Q165</f>
        <v>0</v>
      </c>
    </row>
    <row r="166" spans="2:21" s="112" customFormat="1" ht="13">
      <c r="B166" s="72"/>
      <c r="C166" s="111"/>
      <c r="D166" s="112" t="s">
        <v>116</v>
      </c>
      <c r="F166" s="114"/>
      <c r="G166" s="105" t="s">
        <v>24</v>
      </c>
      <c r="H166" s="103"/>
      <c r="I166" s="103"/>
      <c r="J166" s="103">
        <v>1</v>
      </c>
      <c r="K166" s="103">
        <v>1</v>
      </c>
      <c r="L166" s="103"/>
      <c r="M166" s="103"/>
      <c r="N166" s="103"/>
      <c r="O166" s="103"/>
      <c r="P166" s="103"/>
      <c r="Q166" s="128">
        <f>SUM(H166:P166)</f>
        <v>2</v>
      </c>
      <c r="R166" s="157"/>
      <c r="S166" s="156">
        <f t="shared" ref="S166:S168" si="14">R166*Q166</f>
        <v>0</v>
      </c>
    </row>
    <row r="167" spans="2:21" s="112" customFormat="1" ht="13">
      <c r="B167" s="72"/>
      <c r="C167" s="111"/>
      <c r="D167" s="112" t="s">
        <v>176</v>
      </c>
      <c r="F167" s="114"/>
      <c r="G167" s="105" t="s">
        <v>24</v>
      </c>
      <c r="H167" s="103"/>
      <c r="I167" s="103"/>
      <c r="J167" s="103"/>
      <c r="K167" s="103"/>
      <c r="L167" s="103"/>
      <c r="M167" s="103"/>
      <c r="N167" s="103"/>
      <c r="O167" s="103"/>
      <c r="P167" s="103"/>
      <c r="Q167" s="128">
        <v>1</v>
      </c>
      <c r="R167" s="157"/>
      <c r="S167" s="156">
        <f t="shared" si="14"/>
        <v>0</v>
      </c>
    </row>
    <row r="168" spans="2:21" ht="13">
      <c r="B168" s="75"/>
      <c r="C168" s="111"/>
      <c r="D168" s="77"/>
      <c r="E168" s="73"/>
      <c r="F168" s="76"/>
      <c r="G168" s="75"/>
      <c r="H168" s="103"/>
      <c r="I168" s="110"/>
      <c r="J168" s="103"/>
      <c r="K168" s="103"/>
      <c r="L168" s="103"/>
      <c r="M168" s="110"/>
      <c r="N168" s="103"/>
      <c r="O168" s="110"/>
      <c r="P168" s="103"/>
      <c r="Q168" s="128"/>
      <c r="R168" s="158"/>
      <c r="S168" s="156">
        <f t="shared" si="14"/>
        <v>0</v>
      </c>
    </row>
    <row r="169" spans="2:21" s="208" customFormat="1" ht="13">
      <c r="B169" s="200"/>
      <c r="C169" s="201"/>
      <c r="D169" s="202"/>
      <c r="E169" s="202"/>
      <c r="F169" s="203" t="str">
        <f>"Sous total "&amp;B162&amp;" hors taxes"</f>
        <v>Sous total 3.14 hors taxes</v>
      </c>
      <c r="G169" s="204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6"/>
      <c r="S169" s="207">
        <f>SUM(S164:S168)</f>
        <v>0</v>
      </c>
      <c r="U169" s="209">
        <f>SUM(I169:P169)</f>
        <v>0</v>
      </c>
    </row>
    <row r="170" spans="2:21" s="112" customFormat="1" ht="13">
      <c r="B170" s="115"/>
      <c r="C170" s="111"/>
      <c r="F170" s="114"/>
      <c r="G170" s="105"/>
      <c r="H170" s="103"/>
      <c r="I170" s="103"/>
      <c r="J170" s="103"/>
      <c r="K170" s="103"/>
      <c r="L170" s="103"/>
      <c r="M170" s="103"/>
      <c r="N170" s="103"/>
      <c r="O170" s="103"/>
      <c r="P170" s="103"/>
      <c r="Q170" s="128"/>
      <c r="R170" s="157"/>
      <c r="S170" s="156"/>
    </row>
    <row r="171" spans="2:21" s="112" customFormat="1" ht="13">
      <c r="B171" s="75" t="s">
        <v>279</v>
      </c>
      <c r="C171" s="111"/>
      <c r="D171" s="74" t="s">
        <v>115</v>
      </c>
      <c r="F171" s="114"/>
      <c r="G171" s="105"/>
      <c r="H171" s="103"/>
      <c r="I171" s="103"/>
      <c r="J171" s="103"/>
      <c r="K171" s="103"/>
      <c r="L171" s="103"/>
      <c r="M171" s="103"/>
      <c r="N171" s="103"/>
      <c r="O171" s="103"/>
      <c r="P171" s="103"/>
      <c r="Q171" s="128"/>
      <c r="R171" s="157"/>
      <c r="S171" s="156"/>
    </row>
    <row r="172" spans="2:21" s="112" customFormat="1" ht="13">
      <c r="B172" s="72"/>
      <c r="C172" s="111"/>
      <c r="F172" s="114"/>
      <c r="G172" s="105"/>
      <c r="H172" s="103"/>
      <c r="I172" s="103"/>
      <c r="J172" s="103"/>
      <c r="K172" s="103"/>
      <c r="L172" s="103"/>
      <c r="M172" s="103"/>
      <c r="N172" s="103" t="s">
        <v>4</v>
      </c>
      <c r="O172" s="103"/>
      <c r="P172" s="103"/>
      <c r="Q172" s="128"/>
      <c r="R172" s="157"/>
      <c r="S172" s="156"/>
    </row>
    <row r="173" spans="2:21" s="112" customFormat="1" ht="13">
      <c r="B173" s="72"/>
      <c r="C173" s="111"/>
      <c r="D173" s="112" t="s">
        <v>114</v>
      </c>
      <c r="F173" s="114"/>
      <c r="G173" s="105" t="s">
        <v>24</v>
      </c>
      <c r="H173" s="103"/>
      <c r="I173" s="103">
        <v>5</v>
      </c>
      <c r="J173" s="103">
        <v>9</v>
      </c>
      <c r="K173" s="103">
        <v>5</v>
      </c>
      <c r="L173" s="103">
        <v>7</v>
      </c>
      <c r="M173" s="103">
        <v>5</v>
      </c>
      <c r="N173" s="103">
        <v>3</v>
      </c>
      <c r="O173" s="103">
        <v>5</v>
      </c>
      <c r="P173" s="103"/>
      <c r="Q173" s="128">
        <f>SUM(H173:P173)</f>
        <v>39</v>
      </c>
      <c r="R173" s="157"/>
      <c r="S173" s="156">
        <f>R173*Q173</f>
        <v>0</v>
      </c>
    </row>
    <row r="174" spans="2:21" ht="13">
      <c r="B174" s="75"/>
      <c r="C174" s="111"/>
      <c r="D174" s="77"/>
      <c r="E174" s="73"/>
      <c r="F174" s="76"/>
      <c r="G174" s="75"/>
      <c r="H174" s="103"/>
      <c r="I174" s="110"/>
      <c r="J174" s="103"/>
      <c r="K174" s="103"/>
      <c r="L174" s="103"/>
      <c r="M174" s="110"/>
      <c r="N174" s="103"/>
      <c r="O174" s="110"/>
      <c r="P174" s="103"/>
      <c r="Q174" s="128"/>
      <c r="R174" s="158"/>
      <c r="S174" s="156"/>
    </row>
    <row r="175" spans="2:21" s="208" customFormat="1" ht="13">
      <c r="B175" s="200"/>
      <c r="C175" s="201"/>
      <c r="D175" s="202"/>
      <c r="E175" s="202"/>
      <c r="F175" s="203" t="str">
        <f>"Sous total "&amp;B171&amp;" hors taxes"</f>
        <v>Sous total 3.15 hors taxes</v>
      </c>
      <c r="G175" s="204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6"/>
      <c r="S175" s="207">
        <f>SUM(S173:S174)</f>
        <v>0</v>
      </c>
      <c r="U175" s="209">
        <f>SUM(I175:P175)</f>
        <v>0</v>
      </c>
    </row>
    <row r="176" spans="2:21" s="116" customFormat="1" ht="13">
      <c r="B176" s="120"/>
      <c r="C176" s="119"/>
      <c r="F176" s="118"/>
      <c r="G176" s="97"/>
      <c r="H176" s="117"/>
      <c r="I176" s="117"/>
      <c r="J176" s="117"/>
      <c r="K176" s="117"/>
      <c r="L176" s="117"/>
      <c r="M176" s="117"/>
      <c r="N176" s="117"/>
      <c r="O176" s="117"/>
      <c r="P176" s="117"/>
      <c r="Q176" s="152"/>
      <c r="R176" s="161"/>
      <c r="S176" s="162"/>
    </row>
    <row r="177" spans="2:19" s="112" customFormat="1" ht="13">
      <c r="B177" s="115"/>
      <c r="C177" s="111"/>
      <c r="F177" s="114"/>
      <c r="G177" s="105"/>
      <c r="H177" s="103"/>
      <c r="I177" s="103"/>
      <c r="J177" s="103"/>
      <c r="K177" s="103"/>
      <c r="L177" s="103"/>
      <c r="M177" s="103"/>
      <c r="N177" s="103"/>
      <c r="O177" s="103"/>
      <c r="P177" s="103"/>
      <c r="Q177" s="128"/>
      <c r="R177" s="157"/>
      <c r="S177" s="156"/>
    </row>
    <row r="178" spans="2:19" s="112" customFormat="1" ht="13">
      <c r="B178" s="75" t="s">
        <v>280</v>
      </c>
      <c r="C178" s="111"/>
      <c r="D178" s="74" t="s">
        <v>113</v>
      </c>
      <c r="F178" s="114"/>
      <c r="G178" s="105"/>
      <c r="H178" s="103"/>
      <c r="I178" s="103"/>
      <c r="J178" s="103"/>
      <c r="K178" s="103"/>
      <c r="L178" s="103"/>
      <c r="M178" s="103"/>
      <c r="N178" s="103"/>
      <c r="O178" s="103"/>
      <c r="P178" s="103"/>
      <c r="Q178" s="128"/>
      <c r="R178" s="157"/>
      <c r="S178" s="156"/>
    </row>
    <row r="179" spans="2:19" s="112" customFormat="1" ht="13">
      <c r="B179" s="72"/>
      <c r="C179" s="111"/>
      <c r="F179" s="114"/>
      <c r="G179" s="105"/>
      <c r="H179" s="103"/>
      <c r="I179" s="103"/>
      <c r="J179" s="103"/>
      <c r="K179" s="103"/>
      <c r="L179" s="103"/>
      <c r="M179" s="103"/>
      <c r="N179" s="103"/>
      <c r="O179" s="103"/>
      <c r="P179" s="103"/>
      <c r="Q179" s="128"/>
      <c r="R179" s="157"/>
      <c r="S179" s="156"/>
    </row>
    <row r="180" spans="2:19" s="112" customFormat="1" ht="13">
      <c r="B180" s="72" t="s">
        <v>281</v>
      </c>
      <c r="C180" s="111"/>
      <c r="D180" s="83" t="s">
        <v>26</v>
      </c>
      <c r="F180" s="114"/>
      <c r="G180" s="105" t="s">
        <v>13</v>
      </c>
      <c r="H180" s="103"/>
      <c r="I180" s="103"/>
      <c r="J180" s="103"/>
      <c r="K180" s="103"/>
      <c r="L180" s="103"/>
      <c r="M180" s="103"/>
      <c r="N180" s="103"/>
      <c r="O180" s="103"/>
      <c r="P180" s="103"/>
      <c r="Q180" s="128"/>
      <c r="R180" s="157"/>
      <c r="S180" s="156"/>
    </row>
    <row r="181" spans="2:19" s="112" customFormat="1" ht="13">
      <c r="B181" s="72" t="s">
        <v>282</v>
      </c>
      <c r="C181" s="111"/>
      <c r="D181" s="83" t="s">
        <v>34</v>
      </c>
      <c r="F181" s="114"/>
      <c r="G181" s="105" t="s">
        <v>24</v>
      </c>
      <c r="H181" s="103"/>
      <c r="I181" s="103">
        <v>1</v>
      </c>
      <c r="J181" s="103">
        <v>1</v>
      </c>
      <c r="K181" s="103">
        <v>1</v>
      </c>
      <c r="L181" s="103">
        <v>1</v>
      </c>
      <c r="M181" s="103">
        <v>2</v>
      </c>
      <c r="N181" s="103"/>
      <c r="O181" s="103">
        <v>1</v>
      </c>
      <c r="P181" s="103"/>
      <c r="Q181" s="128">
        <f>SUM(I181:P181)</f>
        <v>7</v>
      </c>
      <c r="R181" s="157"/>
      <c r="S181" s="156">
        <f>R181*Q181</f>
        <v>0</v>
      </c>
    </row>
    <row r="182" spans="2:19" s="112" customFormat="1" ht="13">
      <c r="B182" s="72" t="s">
        <v>283</v>
      </c>
      <c r="C182" s="111"/>
      <c r="D182" s="83" t="s">
        <v>112</v>
      </c>
      <c r="F182" s="114"/>
      <c r="G182" s="105"/>
      <c r="H182" s="103"/>
      <c r="I182" s="103"/>
      <c r="J182" s="103"/>
      <c r="K182" s="103"/>
      <c r="L182" s="103"/>
      <c r="M182" s="103"/>
      <c r="N182" s="103"/>
      <c r="O182" s="103"/>
      <c r="P182" s="103"/>
      <c r="Q182" s="128">
        <f t="shared" ref="Q182:Q184" si="15">SUM(I182:P182)</f>
        <v>0</v>
      </c>
      <c r="R182" s="157"/>
      <c r="S182" s="156">
        <f t="shared" ref="S182:S193" si="16">R182*Q182</f>
        <v>0</v>
      </c>
    </row>
    <row r="183" spans="2:19" s="112" customFormat="1" ht="13">
      <c r="B183" s="72"/>
      <c r="C183" s="111"/>
      <c r="D183" s="83"/>
      <c r="E183" s="112" t="s">
        <v>175</v>
      </c>
      <c r="F183" s="114"/>
      <c r="G183" s="105" t="s">
        <v>24</v>
      </c>
      <c r="H183" s="103"/>
      <c r="I183" s="103"/>
      <c r="J183" s="103"/>
      <c r="K183" s="103"/>
      <c r="L183" s="103"/>
      <c r="M183" s="103">
        <v>1</v>
      </c>
      <c r="N183" s="103"/>
      <c r="O183" s="103"/>
      <c r="P183" s="103"/>
      <c r="Q183" s="128">
        <f t="shared" si="15"/>
        <v>1</v>
      </c>
      <c r="R183" s="157"/>
      <c r="S183" s="156">
        <f t="shared" si="16"/>
        <v>0</v>
      </c>
    </row>
    <row r="184" spans="2:19" s="112" customFormat="1" ht="13">
      <c r="B184" s="72"/>
      <c r="C184" s="111"/>
      <c r="D184" s="83"/>
      <c r="E184" s="112" t="s">
        <v>174</v>
      </c>
      <c r="F184" s="114"/>
      <c r="G184" s="105" t="s">
        <v>24</v>
      </c>
      <c r="H184" s="103"/>
      <c r="I184" s="103"/>
      <c r="J184" s="103"/>
      <c r="K184" s="103"/>
      <c r="L184" s="103"/>
      <c r="M184" s="103">
        <v>1</v>
      </c>
      <c r="N184" s="103"/>
      <c r="O184" s="103"/>
      <c r="P184" s="103"/>
      <c r="Q184" s="128">
        <f t="shared" si="15"/>
        <v>1</v>
      </c>
      <c r="R184" s="157"/>
      <c r="S184" s="156">
        <f t="shared" si="16"/>
        <v>0</v>
      </c>
    </row>
    <row r="185" spans="2:19" s="112" customFormat="1" ht="13">
      <c r="B185" s="72" t="s">
        <v>284</v>
      </c>
      <c r="C185" s="111"/>
      <c r="D185" s="83" t="s">
        <v>33</v>
      </c>
      <c r="F185" s="114"/>
      <c r="G185" s="105" t="s">
        <v>24</v>
      </c>
      <c r="H185" s="103"/>
      <c r="I185" s="103">
        <v>1</v>
      </c>
      <c r="J185" s="103">
        <v>1</v>
      </c>
      <c r="K185" s="103">
        <v>1</v>
      </c>
      <c r="L185" s="103">
        <v>1</v>
      </c>
      <c r="M185" s="103">
        <v>2</v>
      </c>
      <c r="N185" s="103"/>
      <c r="O185" s="103">
        <v>1</v>
      </c>
      <c r="P185" s="103"/>
      <c r="Q185" s="128">
        <f>SUM(I185:P185)</f>
        <v>7</v>
      </c>
      <c r="R185" s="157"/>
      <c r="S185" s="156">
        <f t="shared" si="16"/>
        <v>0</v>
      </c>
    </row>
    <row r="186" spans="2:19" s="112" customFormat="1" ht="13">
      <c r="B186" s="72" t="s">
        <v>285</v>
      </c>
      <c r="C186" s="111"/>
      <c r="D186" s="83" t="s">
        <v>32</v>
      </c>
      <c r="F186" s="114"/>
      <c r="G186" s="105" t="s">
        <v>24</v>
      </c>
      <c r="H186" s="103"/>
      <c r="I186" s="103">
        <v>1</v>
      </c>
      <c r="J186" s="103">
        <v>1</v>
      </c>
      <c r="K186" s="103">
        <v>1</v>
      </c>
      <c r="L186" s="103">
        <v>1</v>
      </c>
      <c r="M186" s="103">
        <v>1</v>
      </c>
      <c r="N186" s="103"/>
      <c r="O186" s="103">
        <v>1</v>
      </c>
      <c r="P186" s="103"/>
      <c r="Q186" s="128">
        <f>SUM(I186:P186)</f>
        <v>6</v>
      </c>
      <c r="R186" s="157"/>
      <c r="S186" s="156">
        <f t="shared" si="16"/>
        <v>0</v>
      </c>
    </row>
    <row r="187" spans="2:19" s="112" customFormat="1" ht="13">
      <c r="B187" s="72" t="s">
        <v>286</v>
      </c>
      <c r="C187" s="111"/>
      <c r="D187" s="77" t="s">
        <v>31</v>
      </c>
      <c r="F187" s="114"/>
      <c r="G187" s="105" t="s">
        <v>24</v>
      </c>
      <c r="H187" s="103"/>
      <c r="I187" s="103">
        <v>2</v>
      </c>
      <c r="J187" s="103">
        <v>2</v>
      </c>
      <c r="K187" s="103">
        <v>2</v>
      </c>
      <c r="L187" s="103">
        <v>2</v>
      </c>
      <c r="M187" s="103">
        <v>2</v>
      </c>
      <c r="N187" s="103"/>
      <c r="O187" s="103">
        <v>2</v>
      </c>
      <c r="P187" s="103"/>
      <c r="Q187" s="128">
        <f>SUM(I187:P187)</f>
        <v>12</v>
      </c>
      <c r="R187" s="157"/>
      <c r="S187" s="156">
        <f>R187*Q187</f>
        <v>0</v>
      </c>
    </row>
    <row r="188" spans="2:19" s="112" customFormat="1" ht="13">
      <c r="B188" s="72" t="s">
        <v>287</v>
      </c>
      <c r="C188" s="111"/>
      <c r="D188" s="77" t="s">
        <v>30</v>
      </c>
      <c r="F188" s="114"/>
      <c r="G188" s="105" t="s">
        <v>13</v>
      </c>
      <c r="H188" s="103"/>
      <c r="I188" s="103"/>
      <c r="J188" s="103"/>
      <c r="K188" s="103"/>
      <c r="L188" s="103"/>
      <c r="M188" s="103"/>
      <c r="N188" s="103"/>
      <c r="O188" s="103"/>
      <c r="P188" s="103"/>
      <c r="Q188" s="128"/>
      <c r="R188" s="157"/>
      <c r="S188" s="156">
        <f t="shared" si="16"/>
        <v>0</v>
      </c>
    </row>
    <row r="189" spans="2:19" s="112" customFormat="1" ht="13">
      <c r="B189" s="72" t="s">
        <v>288</v>
      </c>
      <c r="C189" s="111"/>
      <c r="D189" s="77" t="s">
        <v>29</v>
      </c>
      <c r="F189" s="114"/>
      <c r="G189" s="105" t="s">
        <v>24</v>
      </c>
      <c r="H189" s="103"/>
      <c r="I189" s="103"/>
      <c r="J189" s="103"/>
      <c r="K189" s="103"/>
      <c r="L189" s="103"/>
      <c r="M189" s="103"/>
      <c r="N189" s="103"/>
      <c r="O189" s="103"/>
      <c r="P189" s="103"/>
      <c r="Q189" s="128">
        <v>1</v>
      </c>
      <c r="R189" s="157"/>
      <c r="S189" s="156">
        <f t="shared" si="16"/>
        <v>0</v>
      </c>
    </row>
    <row r="190" spans="2:19" s="112" customFormat="1" ht="13">
      <c r="B190" s="72" t="s">
        <v>289</v>
      </c>
      <c r="C190" s="111"/>
      <c r="D190" s="77" t="s">
        <v>111</v>
      </c>
      <c r="F190" s="114"/>
      <c r="G190" s="105"/>
      <c r="H190" s="103"/>
      <c r="I190" s="103"/>
      <c r="J190" s="103"/>
      <c r="K190" s="103"/>
      <c r="L190" s="103"/>
      <c r="M190" s="103"/>
      <c r="N190" s="103"/>
      <c r="O190" s="103"/>
      <c r="P190" s="103"/>
      <c r="Q190" s="128"/>
      <c r="R190" s="157"/>
      <c r="S190" s="156">
        <f t="shared" si="16"/>
        <v>0</v>
      </c>
    </row>
    <row r="191" spans="2:19" s="112" customFormat="1" ht="13">
      <c r="B191" s="72" t="s">
        <v>290</v>
      </c>
      <c r="C191" s="111"/>
      <c r="D191" s="77"/>
      <c r="E191" s="112" t="s">
        <v>110</v>
      </c>
      <c r="F191" s="114"/>
      <c r="G191" s="105" t="s">
        <v>79</v>
      </c>
      <c r="H191" s="103"/>
      <c r="I191" s="103">
        <f t="shared" ref="I191:P191" si="17">I123+I104</f>
        <v>1</v>
      </c>
      <c r="J191" s="103">
        <f t="shared" si="17"/>
        <v>1</v>
      </c>
      <c r="K191" s="103">
        <f t="shared" si="17"/>
        <v>1</v>
      </c>
      <c r="L191" s="103">
        <f t="shared" si="17"/>
        <v>1</v>
      </c>
      <c r="M191" s="103">
        <f t="shared" si="17"/>
        <v>1</v>
      </c>
      <c r="N191" s="103">
        <f t="shared" si="17"/>
        <v>1</v>
      </c>
      <c r="O191" s="103">
        <f t="shared" si="17"/>
        <v>2</v>
      </c>
      <c r="P191" s="103">
        <f t="shared" si="17"/>
        <v>0</v>
      </c>
      <c r="Q191" s="128">
        <f>SUM(I191:P191)</f>
        <v>8</v>
      </c>
      <c r="R191" s="157"/>
      <c r="S191" s="156">
        <f>R191*Q191</f>
        <v>0</v>
      </c>
    </row>
    <row r="192" spans="2:19" s="112" customFormat="1" ht="13">
      <c r="B192" s="72" t="s">
        <v>291</v>
      </c>
      <c r="C192" s="111"/>
      <c r="D192" s="77"/>
      <c r="E192" s="112" t="s">
        <v>109</v>
      </c>
      <c r="F192" s="114"/>
      <c r="G192" s="105" t="s">
        <v>79</v>
      </c>
      <c r="H192" s="103"/>
      <c r="I192" s="103"/>
      <c r="J192" s="103"/>
      <c r="K192" s="103"/>
      <c r="L192" s="103">
        <v>96</v>
      </c>
      <c r="M192" s="103"/>
      <c r="N192" s="103"/>
      <c r="O192" s="103"/>
      <c r="P192" s="103"/>
      <c r="Q192" s="128">
        <f>SUM(I192:P192)</f>
        <v>96</v>
      </c>
      <c r="R192" s="157"/>
      <c r="S192" s="156">
        <f t="shared" si="16"/>
        <v>0</v>
      </c>
    </row>
    <row r="193" spans="2:21" ht="13">
      <c r="B193" s="75"/>
      <c r="C193" s="111"/>
      <c r="D193" s="77"/>
      <c r="E193" s="73"/>
      <c r="F193" s="76"/>
      <c r="G193" s="75"/>
      <c r="H193" s="103"/>
      <c r="I193" s="110"/>
      <c r="J193" s="103"/>
      <c r="K193" s="103"/>
      <c r="L193" s="103"/>
      <c r="M193" s="110"/>
      <c r="N193" s="103"/>
      <c r="O193" s="110"/>
      <c r="P193" s="103"/>
      <c r="Q193" s="128"/>
      <c r="R193" s="158"/>
      <c r="S193" s="156">
        <f t="shared" si="16"/>
        <v>0</v>
      </c>
    </row>
    <row r="194" spans="2:21" s="208" customFormat="1" ht="13">
      <c r="B194" s="200"/>
      <c r="C194" s="201"/>
      <c r="D194" s="202"/>
      <c r="E194" s="202"/>
      <c r="F194" s="203" t="str">
        <f>"Sous total "&amp;B178&amp;" hors taxes"</f>
        <v>Sous total 3.16 hors taxes</v>
      </c>
      <c r="G194" s="204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6"/>
      <c r="S194" s="207">
        <f>SUM(S180:S193)</f>
        <v>0</v>
      </c>
      <c r="U194" s="209">
        <f>SUM(I194:P194)</f>
        <v>0</v>
      </c>
    </row>
    <row r="195" spans="2:21" s="112" customFormat="1" ht="13">
      <c r="B195" s="72"/>
      <c r="C195" s="111"/>
      <c r="F195" s="114"/>
      <c r="G195" s="105"/>
      <c r="H195" s="103"/>
      <c r="I195" s="103"/>
      <c r="J195" s="103"/>
      <c r="K195" s="103"/>
      <c r="L195" s="103"/>
      <c r="M195" s="103"/>
      <c r="N195" s="103"/>
      <c r="O195" s="103"/>
      <c r="P195" s="103"/>
      <c r="Q195" s="128"/>
      <c r="R195" s="157"/>
      <c r="S195" s="156"/>
    </row>
    <row r="196" spans="2:21" s="112" customFormat="1" ht="13">
      <c r="B196" s="75" t="s">
        <v>292</v>
      </c>
      <c r="C196" s="111"/>
      <c r="D196" s="74" t="s">
        <v>108</v>
      </c>
      <c r="F196" s="114"/>
      <c r="G196" s="105" t="s">
        <v>24</v>
      </c>
      <c r="H196" s="103"/>
      <c r="I196" s="103">
        <v>1</v>
      </c>
      <c r="J196" s="103"/>
      <c r="K196" s="103">
        <v>1</v>
      </c>
      <c r="L196" s="103"/>
      <c r="M196" s="103">
        <v>2</v>
      </c>
      <c r="N196" s="103">
        <v>1</v>
      </c>
      <c r="O196" s="103">
        <v>1</v>
      </c>
      <c r="P196" s="103">
        <v>1</v>
      </c>
      <c r="Q196" s="128">
        <f>SUM(H196:P196)</f>
        <v>7</v>
      </c>
      <c r="R196" s="157"/>
      <c r="S196" s="156">
        <f>R196*Q196</f>
        <v>0</v>
      </c>
    </row>
    <row r="197" spans="2:21" ht="13">
      <c r="B197" s="75"/>
      <c r="C197" s="111"/>
      <c r="D197" s="77"/>
      <c r="E197" s="73"/>
      <c r="F197" s="76"/>
      <c r="G197" s="75"/>
      <c r="H197" s="103"/>
      <c r="I197" s="110"/>
      <c r="J197" s="103"/>
      <c r="K197" s="103"/>
      <c r="L197" s="103"/>
      <c r="M197" s="110"/>
      <c r="N197" s="103"/>
      <c r="O197" s="110"/>
      <c r="P197" s="103"/>
      <c r="Q197" s="128"/>
      <c r="R197" s="158"/>
      <c r="S197" s="156"/>
    </row>
    <row r="198" spans="2:21" s="208" customFormat="1" ht="13">
      <c r="B198" s="200"/>
      <c r="C198" s="201"/>
      <c r="D198" s="202"/>
      <c r="E198" s="202"/>
      <c r="F198" s="203" t="str">
        <f>"Sous total "&amp;B196&amp;" hors taxes"</f>
        <v>Sous total 3.17 hors taxes</v>
      </c>
      <c r="G198" s="204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6"/>
      <c r="S198" s="207">
        <f>SUM(S196:S197)</f>
        <v>0</v>
      </c>
      <c r="U198" s="209">
        <f>SUM(I198:P198)</f>
        <v>0</v>
      </c>
    </row>
    <row r="199" spans="2:21" s="112" customFormat="1" ht="13">
      <c r="B199" s="72"/>
      <c r="C199" s="111"/>
      <c r="F199" s="114"/>
      <c r="G199" s="105"/>
      <c r="H199" s="103"/>
      <c r="I199" s="103"/>
      <c r="J199" s="103"/>
      <c r="K199" s="103"/>
      <c r="L199" s="103"/>
      <c r="M199" s="103"/>
      <c r="N199" s="103"/>
      <c r="O199" s="103"/>
      <c r="P199" s="103"/>
      <c r="Q199" s="128"/>
      <c r="R199" s="157"/>
      <c r="S199" s="156"/>
    </row>
    <row r="200" spans="2:21" s="112" customFormat="1" ht="13">
      <c r="B200" s="75" t="s">
        <v>293</v>
      </c>
      <c r="C200" s="111"/>
      <c r="D200" s="74" t="s">
        <v>107</v>
      </c>
      <c r="F200" s="114"/>
      <c r="G200" s="105" t="s">
        <v>24</v>
      </c>
      <c r="H200" s="103"/>
      <c r="I200" s="103">
        <f t="shared" ref="I200:P200" si="18">I105</f>
        <v>4</v>
      </c>
      <c r="J200" s="103">
        <f t="shared" si="18"/>
        <v>3</v>
      </c>
      <c r="K200" s="103">
        <f t="shared" si="18"/>
        <v>3</v>
      </c>
      <c r="L200" s="103">
        <f t="shared" si="18"/>
        <v>2</v>
      </c>
      <c r="M200" s="103">
        <f t="shared" si="18"/>
        <v>1</v>
      </c>
      <c r="N200" s="103">
        <f t="shared" si="18"/>
        <v>2</v>
      </c>
      <c r="O200" s="103">
        <f t="shared" si="18"/>
        <v>0</v>
      </c>
      <c r="P200" s="103">
        <f t="shared" si="18"/>
        <v>0</v>
      </c>
      <c r="Q200" s="128">
        <f>SUM(I200:P200)</f>
        <v>15</v>
      </c>
      <c r="R200" s="157"/>
      <c r="S200" s="156">
        <f>R200*Q200</f>
        <v>0</v>
      </c>
    </row>
    <row r="201" spans="2:21" ht="13">
      <c r="B201" s="75"/>
      <c r="C201" s="111"/>
      <c r="D201" s="77"/>
      <c r="E201" s="73"/>
      <c r="F201" s="76"/>
      <c r="G201" s="75"/>
      <c r="H201" s="103"/>
      <c r="I201" s="110"/>
      <c r="J201" s="103"/>
      <c r="K201" s="103"/>
      <c r="L201" s="103"/>
      <c r="M201" s="110"/>
      <c r="N201" s="103"/>
      <c r="O201" s="110"/>
      <c r="P201" s="103"/>
      <c r="Q201" s="128"/>
      <c r="R201" s="158"/>
      <c r="S201" s="156"/>
    </row>
    <row r="202" spans="2:21" s="208" customFormat="1" ht="13">
      <c r="B202" s="200"/>
      <c r="C202" s="201"/>
      <c r="D202" s="202"/>
      <c r="E202" s="202"/>
      <c r="F202" s="203" t="str">
        <f>"Sous total "&amp;B200&amp;" hors taxes"</f>
        <v>Sous total 3.18 hors taxes</v>
      </c>
      <c r="G202" s="204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6"/>
      <c r="S202" s="207">
        <f>SUM(S200:S201)</f>
        <v>0</v>
      </c>
      <c r="U202" s="209">
        <f>SUM(I202:P202)</f>
        <v>0</v>
      </c>
    </row>
    <row r="203" spans="2:21" ht="13">
      <c r="B203" s="108"/>
      <c r="C203" s="107"/>
      <c r="D203" s="106"/>
      <c r="E203" s="106"/>
      <c r="F203" s="71"/>
      <c r="G203" s="105"/>
      <c r="H203" s="103"/>
      <c r="I203" s="103"/>
      <c r="J203" s="103"/>
      <c r="K203" s="103"/>
      <c r="L203" s="103"/>
      <c r="M203" s="103"/>
      <c r="N203" s="103"/>
      <c r="O203" s="103"/>
      <c r="P203" s="103"/>
      <c r="Q203" s="128"/>
      <c r="R203" s="158"/>
      <c r="S203" s="164"/>
      <c r="U203" s="102"/>
    </row>
    <row r="204" spans="2:21" s="112" customFormat="1" ht="13">
      <c r="B204" s="75" t="s">
        <v>294</v>
      </c>
      <c r="C204" s="111"/>
      <c r="D204" s="74" t="s">
        <v>106</v>
      </c>
      <c r="F204" s="114"/>
      <c r="G204" s="105"/>
      <c r="H204" s="103"/>
      <c r="I204" s="103"/>
      <c r="J204" s="103"/>
      <c r="K204" s="103"/>
      <c r="L204" s="103"/>
      <c r="M204" s="103"/>
      <c r="N204" s="103"/>
      <c r="O204" s="103"/>
      <c r="P204" s="103"/>
      <c r="Q204" s="128"/>
      <c r="R204" s="157"/>
      <c r="S204" s="156"/>
    </row>
    <row r="205" spans="2:21" s="112" customFormat="1" ht="13">
      <c r="B205" s="72"/>
      <c r="C205" s="111"/>
      <c r="F205" s="114"/>
      <c r="G205" s="105"/>
      <c r="H205" s="103"/>
      <c r="I205" s="103"/>
      <c r="J205" s="103"/>
      <c r="K205" s="103"/>
      <c r="L205" s="103"/>
      <c r="M205" s="103"/>
      <c r="N205" s="103"/>
      <c r="O205" s="103"/>
      <c r="P205" s="103"/>
      <c r="Q205" s="128"/>
      <c r="R205" s="157"/>
      <c r="S205" s="156"/>
    </row>
    <row r="206" spans="2:21" s="112" customFormat="1" ht="13">
      <c r="B206" s="72" t="s">
        <v>295</v>
      </c>
      <c r="C206" s="111"/>
      <c r="D206" s="83" t="s">
        <v>105</v>
      </c>
      <c r="F206" s="114"/>
      <c r="G206" s="105" t="s">
        <v>27</v>
      </c>
      <c r="H206" s="103"/>
      <c r="I206" s="103"/>
      <c r="J206" s="103"/>
      <c r="K206" s="103"/>
      <c r="L206" s="103"/>
      <c r="M206" s="103"/>
      <c r="N206" s="103"/>
      <c r="O206" s="103"/>
      <c r="P206" s="103"/>
      <c r="Q206" s="128"/>
      <c r="R206" s="157"/>
      <c r="S206" s="156"/>
    </row>
    <row r="207" spans="2:21" s="112" customFormat="1" ht="13">
      <c r="B207" s="72" t="s">
        <v>296</v>
      </c>
      <c r="C207" s="111"/>
      <c r="D207" s="83" t="s">
        <v>104</v>
      </c>
      <c r="F207" s="114"/>
      <c r="G207" s="105"/>
      <c r="H207" s="103"/>
      <c r="I207" s="103"/>
      <c r="J207" s="103"/>
      <c r="K207" s="103"/>
      <c r="L207" s="103"/>
      <c r="M207" s="103"/>
      <c r="N207" s="103"/>
      <c r="O207" s="103"/>
      <c r="P207" s="103"/>
      <c r="Q207" s="128"/>
      <c r="R207" s="157"/>
      <c r="S207" s="156"/>
    </row>
    <row r="208" spans="2:21" s="112" customFormat="1" ht="13">
      <c r="B208" s="72" t="s">
        <v>297</v>
      </c>
      <c r="C208" s="111"/>
      <c r="D208" s="83"/>
      <c r="E208" s="112" t="s">
        <v>103</v>
      </c>
      <c r="F208" s="114"/>
      <c r="G208" s="105" t="s">
        <v>27</v>
      </c>
      <c r="H208" s="103"/>
      <c r="I208" s="103"/>
      <c r="J208" s="103"/>
      <c r="K208" s="103"/>
      <c r="L208" s="103"/>
      <c r="M208" s="103"/>
      <c r="N208" s="103"/>
      <c r="O208" s="103"/>
      <c r="P208" s="103"/>
      <c r="Q208" s="128"/>
      <c r="R208" s="157"/>
      <c r="S208" s="156"/>
    </row>
    <row r="209" spans="2:21" s="112" customFormat="1" ht="13">
      <c r="B209" s="72" t="s">
        <v>298</v>
      </c>
      <c r="C209" s="111"/>
      <c r="D209" s="83"/>
      <c r="E209" s="112" t="s">
        <v>102</v>
      </c>
      <c r="F209" s="114"/>
      <c r="G209" s="105" t="s">
        <v>24</v>
      </c>
      <c r="H209" s="103"/>
      <c r="I209" s="103">
        <v>1</v>
      </c>
      <c r="J209" s="103">
        <v>1</v>
      </c>
      <c r="K209" s="103">
        <v>1</v>
      </c>
      <c r="L209" s="103">
        <v>1</v>
      </c>
      <c r="M209" s="103"/>
      <c r="N209" s="103"/>
      <c r="O209" s="103">
        <v>1</v>
      </c>
      <c r="P209" s="103"/>
      <c r="Q209" s="128">
        <f>SUM(H209:P209)</f>
        <v>5</v>
      </c>
      <c r="R209" s="157"/>
      <c r="S209" s="156">
        <f>R209*Q209</f>
        <v>0</v>
      </c>
    </row>
    <row r="210" spans="2:21" ht="13">
      <c r="B210" s="75"/>
      <c r="C210" s="111"/>
      <c r="D210" s="77"/>
      <c r="E210" s="73"/>
      <c r="F210" s="76"/>
      <c r="G210" s="75"/>
      <c r="H210" s="103"/>
      <c r="I210" s="110"/>
      <c r="J210" s="103"/>
      <c r="K210" s="103"/>
      <c r="L210" s="103"/>
      <c r="M210" s="110"/>
      <c r="N210" s="103"/>
      <c r="O210" s="110"/>
      <c r="P210" s="103"/>
      <c r="Q210" s="128"/>
      <c r="R210" s="158"/>
      <c r="S210" s="156"/>
    </row>
    <row r="211" spans="2:21" s="208" customFormat="1" ht="13">
      <c r="B211" s="200"/>
      <c r="C211" s="201"/>
      <c r="D211" s="202"/>
      <c r="E211" s="202"/>
      <c r="F211" s="203" t="str">
        <f>"Sous total "&amp;B204&amp;" hors taxes"</f>
        <v>Sous total 3.19 hors taxes</v>
      </c>
      <c r="G211" s="204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6"/>
      <c r="S211" s="207">
        <f>SUM(S206:S210)</f>
        <v>0</v>
      </c>
      <c r="U211" s="209">
        <f>SUM(I211:P211)</f>
        <v>0</v>
      </c>
    </row>
    <row r="212" spans="2:21" ht="13">
      <c r="B212" s="108"/>
      <c r="C212" s="107"/>
      <c r="D212" s="106"/>
      <c r="E212" s="106"/>
      <c r="F212" s="71"/>
      <c r="G212" s="105"/>
      <c r="H212" s="103"/>
      <c r="I212" s="103"/>
      <c r="J212" s="103"/>
      <c r="K212" s="103"/>
      <c r="L212" s="103"/>
      <c r="M212" s="103"/>
      <c r="N212" s="103"/>
      <c r="O212" s="103"/>
      <c r="P212" s="103"/>
      <c r="Q212" s="128"/>
      <c r="R212" s="158"/>
      <c r="S212" s="164"/>
      <c r="U212" s="102"/>
    </row>
    <row r="213" spans="2:21" s="112" customFormat="1" ht="13">
      <c r="B213" s="75" t="s">
        <v>299</v>
      </c>
      <c r="C213" s="111"/>
      <c r="D213" s="74" t="s">
        <v>173</v>
      </c>
      <c r="F213" s="114"/>
      <c r="G213" s="105"/>
      <c r="H213" s="103"/>
      <c r="I213" s="103"/>
      <c r="J213" s="103"/>
      <c r="K213" s="103"/>
      <c r="L213" s="103"/>
      <c r="M213" s="103"/>
      <c r="N213" s="103"/>
      <c r="O213" s="103"/>
      <c r="P213" s="103"/>
      <c r="Q213" s="128"/>
      <c r="R213" s="157"/>
      <c r="S213" s="156"/>
    </row>
    <row r="214" spans="2:21" s="112" customFormat="1" ht="13">
      <c r="B214" s="72"/>
      <c r="C214" s="111"/>
      <c r="F214" s="114"/>
      <c r="G214" s="105"/>
      <c r="H214" s="103"/>
      <c r="I214" s="103"/>
      <c r="J214" s="103"/>
      <c r="K214" s="103"/>
      <c r="L214" s="103"/>
      <c r="M214" s="103"/>
      <c r="N214" s="103"/>
      <c r="O214" s="103"/>
      <c r="P214" s="103"/>
      <c r="Q214" s="128"/>
      <c r="R214" s="157"/>
      <c r="S214" s="156"/>
    </row>
    <row r="215" spans="2:21" s="112" customFormat="1" ht="13">
      <c r="B215" s="72" t="s">
        <v>300</v>
      </c>
      <c r="C215" s="111"/>
      <c r="D215" s="83" t="s">
        <v>167</v>
      </c>
      <c r="F215" s="114"/>
      <c r="G215" s="105" t="s">
        <v>24</v>
      </c>
      <c r="H215" s="103"/>
      <c r="I215" s="103"/>
      <c r="J215" s="103"/>
      <c r="K215" s="103"/>
      <c r="L215" s="103"/>
      <c r="M215" s="103"/>
      <c r="N215" s="103"/>
      <c r="O215" s="103"/>
      <c r="P215" s="103"/>
      <c r="Q215" s="128">
        <v>1</v>
      </c>
      <c r="R215" s="157"/>
      <c r="S215" s="156">
        <f>R215*Q215</f>
        <v>0</v>
      </c>
    </row>
    <row r="216" spans="2:21" s="112" customFormat="1" ht="13">
      <c r="B216" s="72" t="s">
        <v>301</v>
      </c>
      <c r="C216" s="111"/>
      <c r="D216" s="83" t="s">
        <v>172</v>
      </c>
      <c r="F216" s="114"/>
      <c r="G216" s="105" t="s">
        <v>24</v>
      </c>
      <c r="H216" s="103"/>
      <c r="I216" s="103"/>
      <c r="J216" s="103"/>
      <c r="K216" s="103"/>
      <c r="L216" s="103"/>
      <c r="M216" s="103"/>
      <c r="N216" s="103"/>
      <c r="O216" s="103"/>
      <c r="P216" s="103"/>
      <c r="Q216" s="128">
        <v>4</v>
      </c>
      <c r="R216" s="157"/>
      <c r="S216" s="156">
        <f t="shared" ref="S216:S220" si="19">R216*Q216</f>
        <v>0</v>
      </c>
    </row>
    <row r="217" spans="2:21" s="112" customFormat="1" ht="13">
      <c r="B217" s="72" t="s">
        <v>302</v>
      </c>
      <c r="C217" s="111"/>
      <c r="D217" s="83" t="s">
        <v>171</v>
      </c>
      <c r="F217" s="114"/>
      <c r="G217" s="105" t="s">
        <v>24</v>
      </c>
      <c r="H217" s="103"/>
      <c r="I217" s="103"/>
      <c r="J217" s="103"/>
      <c r="K217" s="103"/>
      <c r="L217" s="103"/>
      <c r="M217" s="103"/>
      <c r="N217" s="103"/>
      <c r="O217" s="103"/>
      <c r="P217" s="103"/>
      <c r="Q217" s="128">
        <v>2</v>
      </c>
      <c r="R217" s="157"/>
      <c r="S217" s="156">
        <f>R217*Q217</f>
        <v>0</v>
      </c>
    </row>
    <row r="218" spans="2:21" s="112" customFormat="1" ht="13">
      <c r="B218" s="72" t="s">
        <v>303</v>
      </c>
      <c r="C218" s="111"/>
      <c r="D218" s="83" t="s">
        <v>170</v>
      </c>
      <c r="F218" s="114"/>
      <c r="G218" s="105" t="s">
        <v>24</v>
      </c>
      <c r="H218" s="103"/>
      <c r="I218" s="103"/>
      <c r="J218" s="103"/>
      <c r="K218" s="103"/>
      <c r="L218" s="103"/>
      <c r="M218" s="103"/>
      <c r="N218" s="103"/>
      <c r="O218" s="103"/>
      <c r="P218" s="103"/>
      <c r="Q218" s="128">
        <v>2</v>
      </c>
      <c r="R218" s="157"/>
      <c r="S218" s="156">
        <f t="shared" si="19"/>
        <v>0</v>
      </c>
    </row>
    <row r="219" spans="2:21" s="112" customFormat="1" ht="13">
      <c r="B219" s="72" t="s">
        <v>304</v>
      </c>
      <c r="C219" s="111"/>
      <c r="D219" s="83" t="s">
        <v>169</v>
      </c>
      <c r="F219" s="114"/>
      <c r="G219" s="105" t="s">
        <v>24</v>
      </c>
      <c r="H219" s="103"/>
      <c r="I219" s="103"/>
      <c r="J219" s="103"/>
      <c r="K219" s="103"/>
      <c r="L219" s="103"/>
      <c r="M219" s="103"/>
      <c r="N219" s="103"/>
      <c r="O219" s="103"/>
      <c r="P219" s="103"/>
      <c r="Q219" s="128">
        <v>1</v>
      </c>
      <c r="R219" s="157"/>
      <c r="S219" s="156">
        <f t="shared" si="19"/>
        <v>0</v>
      </c>
    </row>
    <row r="220" spans="2:21" s="112" customFormat="1" ht="13">
      <c r="B220" s="72" t="s">
        <v>305</v>
      </c>
      <c r="C220" s="111"/>
      <c r="D220" s="83" t="s">
        <v>168</v>
      </c>
      <c r="F220" s="114"/>
      <c r="G220" s="105" t="s">
        <v>24</v>
      </c>
      <c r="H220" s="103"/>
      <c r="I220" s="103"/>
      <c r="J220" s="103"/>
      <c r="K220" s="103"/>
      <c r="L220" s="103"/>
      <c r="M220" s="103"/>
      <c r="N220" s="103"/>
      <c r="O220" s="103"/>
      <c r="P220" s="103"/>
      <c r="Q220" s="128">
        <v>8</v>
      </c>
      <c r="R220" s="157"/>
      <c r="S220" s="156">
        <f t="shared" si="19"/>
        <v>0</v>
      </c>
    </row>
    <row r="221" spans="2:21" ht="13">
      <c r="B221" s="75"/>
      <c r="C221" s="111"/>
      <c r="D221" s="77"/>
      <c r="E221" s="73"/>
      <c r="F221" s="76"/>
      <c r="G221" s="75"/>
      <c r="H221" s="103"/>
      <c r="I221" s="110"/>
      <c r="J221" s="103"/>
      <c r="K221" s="103"/>
      <c r="L221" s="103"/>
      <c r="M221" s="110"/>
      <c r="N221" s="103"/>
      <c r="O221" s="110"/>
      <c r="P221" s="103"/>
      <c r="Q221" s="128"/>
      <c r="R221" s="158"/>
      <c r="S221" s="156"/>
    </row>
    <row r="222" spans="2:21" s="208" customFormat="1" ht="13">
      <c r="B222" s="200"/>
      <c r="C222" s="201"/>
      <c r="D222" s="202"/>
      <c r="E222" s="202"/>
      <c r="F222" s="203" t="str">
        <f>"Sous total "&amp;B213&amp;" hors taxes"</f>
        <v>Sous total 3.20 hors taxes</v>
      </c>
      <c r="G222" s="204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6"/>
      <c r="S222" s="207">
        <f>SUM(S215:S221)</f>
        <v>0</v>
      </c>
      <c r="U222" s="209">
        <f>SUM(I222:P222)</f>
        <v>0</v>
      </c>
    </row>
    <row r="223" spans="2:21" ht="13">
      <c r="B223" s="108"/>
      <c r="C223" s="107"/>
      <c r="D223" s="106"/>
      <c r="E223" s="106"/>
      <c r="F223" s="71"/>
      <c r="G223" s="105"/>
      <c r="H223" s="103"/>
      <c r="I223" s="103"/>
      <c r="J223" s="103"/>
      <c r="K223" s="103"/>
      <c r="L223" s="103"/>
      <c r="M223" s="103"/>
      <c r="N223" s="103"/>
      <c r="O223" s="103"/>
      <c r="P223" s="103"/>
      <c r="Q223" s="128"/>
      <c r="R223" s="158"/>
      <c r="S223" s="164"/>
      <c r="U223" s="102"/>
    </row>
    <row r="224" spans="2:21" s="112" customFormat="1" ht="13">
      <c r="B224" s="75" t="s">
        <v>306</v>
      </c>
      <c r="C224" s="111"/>
      <c r="D224" s="74" t="s">
        <v>101</v>
      </c>
      <c r="F224" s="114"/>
      <c r="G224" s="105"/>
      <c r="H224" s="103"/>
      <c r="I224" s="103"/>
      <c r="J224" s="103"/>
      <c r="K224" s="103"/>
      <c r="L224" s="103"/>
      <c r="M224" s="103"/>
      <c r="N224" s="103"/>
      <c r="O224" s="103"/>
      <c r="P224" s="103"/>
      <c r="Q224" s="128"/>
      <c r="R224" s="157"/>
      <c r="S224" s="156"/>
    </row>
    <row r="225" spans="2:21" s="112" customFormat="1" ht="13">
      <c r="B225" s="72"/>
      <c r="C225" s="111"/>
      <c r="F225" s="114"/>
      <c r="G225" s="105"/>
      <c r="H225" s="103"/>
      <c r="I225" s="103"/>
      <c r="J225" s="103"/>
      <c r="K225" s="103"/>
      <c r="L225" s="103"/>
      <c r="M225" s="103"/>
      <c r="N225" s="103"/>
      <c r="O225" s="103"/>
      <c r="P225" s="103"/>
      <c r="Q225" s="128"/>
      <c r="R225" s="157"/>
      <c r="S225" s="156"/>
    </row>
    <row r="226" spans="2:21" s="112" customFormat="1" ht="13">
      <c r="B226" s="72" t="s">
        <v>307</v>
      </c>
      <c r="C226" s="111"/>
      <c r="D226" s="83" t="s">
        <v>167</v>
      </c>
      <c r="F226" s="114"/>
      <c r="G226" s="105" t="s">
        <v>24</v>
      </c>
      <c r="H226" s="103">
        <v>1</v>
      </c>
      <c r="I226" s="103"/>
      <c r="J226" s="103"/>
      <c r="K226" s="103"/>
      <c r="L226" s="103"/>
      <c r="M226" s="103"/>
      <c r="N226" s="103"/>
      <c r="O226" s="103"/>
      <c r="P226" s="103"/>
      <c r="Q226" s="128">
        <v>1</v>
      </c>
      <c r="R226" s="157"/>
      <c r="S226" s="156">
        <f t="shared" ref="S226:S234" si="20">R226*Q226</f>
        <v>0</v>
      </c>
    </row>
    <row r="227" spans="2:21" s="112" customFormat="1" ht="13">
      <c r="B227" s="72"/>
      <c r="C227" s="111"/>
      <c r="D227" s="83" t="s">
        <v>100</v>
      </c>
      <c r="F227" s="114"/>
      <c r="G227" s="105"/>
      <c r="H227" s="103"/>
      <c r="I227" s="103"/>
      <c r="J227" s="103"/>
      <c r="K227" s="103"/>
      <c r="L227" s="103"/>
      <c r="M227" s="103"/>
      <c r="N227" s="103"/>
      <c r="O227" s="103"/>
      <c r="P227" s="103"/>
      <c r="Q227" s="128"/>
      <c r="R227" s="157"/>
      <c r="S227" s="156">
        <f t="shared" si="20"/>
        <v>0</v>
      </c>
    </row>
    <row r="228" spans="2:21" s="112" customFormat="1" ht="13">
      <c r="B228" s="72" t="s">
        <v>308</v>
      </c>
      <c r="C228" s="111"/>
      <c r="D228" s="83"/>
      <c r="E228" s="112" t="s">
        <v>96</v>
      </c>
      <c r="F228" s="114"/>
      <c r="G228" s="105" t="s">
        <v>24</v>
      </c>
      <c r="H228" s="103">
        <v>1</v>
      </c>
      <c r="I228" s="103"/>
      <c r="J228" s="103"/>
      <c r="K228" s="103"/>
      <c r="L228" s="103"/>
      <c r="M228" s="103"/>
      <c r="N228" s="103"/>
      <c r="O228" s="103"/>
      <c r="P228" s="103"/>
      <c r="Q228" s="128">
        <f>SUM(H228:P228)</f>
        <v>1</v>
      </c>
      <c r="R228" s="157"/>
      <c r="S228" s="156">
        <f t="shared" si="20"/>
        <v>0</v>
      </c>
    </row>
    <row r="229" spans="2:21" s="112" customFormat="1" ht="13">
      <c r="B229" s="72"/>
      <c r="C229" s="111"/>
      <c r="D229" s="83" t="s">
        <v>99</v>
      </c>
      <c r="F229" s="114"/>
      <c r="G229" s="105"/>
      <c r="H229" s="103"/>
      <c r="I229" s="103"/>
      <c r="J229" s="103"/>
      <c r="K229" s="103"/>
      <c r="L229" s="103"/>
      <c r="M229" s="103"/>
      <c r="N229" s="103"/>
      <c r="O229" s="103"/>
      <c r="P229" s="103"/>
      <c r="Q229" s="128"/>
      <c r="R229" s="157"/>
      <c r="S229" s="156">
        <f t="shared" si="20"/>
        <v>0</v>
      </c>
    </row>
    <row r="230" spans="2:21" s="112" customFormat="1" ht="13">
      <c r="B230" s="72" t="s">
        <v>309</v>
      </c>
      <c r="C230" s="111"/>
      <c r="D230" s="83"/>
      <c r="E230" s="112" t="s">
        <v>98</v>
      </c>
      <c r="F230" s="114"/>
      <c r="G230" s="105" t="s">
        <v>24</v>
      </c>
      <c r="H230" s="103">
        <v>1</v>
      </c>
      <c r="I230" s="103"/>
      <c r="J230" s="103"/>
      <c r="K230" s="103"/>
      <c r="L230" s="103"/>
      <c r="M230" s="103"/>
      <c r="N230" s="103"/>
      <c r="O230" s="103"/>
      <c r="P230" s="103"/>
      <c r="Q230" s="128">
        <f>SUM(H230:P230)</f>
        <v>1</v>
      </c>
      <c r="R230" s="157"/>
      <c r="S230" s="156">
        <f t="shared" si="20"/>
        <v>0</v>
      </c>
    </row>
    <row r="231" spans="2:21" s="112" customFormat="1" ht="13">
      <c r="B231" s="72" t="s">
        <v>310</v>
      </c>
      <c r="C231" s="111"/>
      <c r="D231" s="83"/>
      <c r="E231" s="112" t="s">
        <v>97</v>
      </c>
      <c r="F231" s="114"/>
      <c r="G231" s="105" t="s">
        <v>24</v>
      </c>
      <c r="H231" s="103">
        <v>1</v>
      </c>
      <c r="I231" s="103"/>
      <c r="J231" s="103"/>
      <c r="K231" s="103"/>
      <c r="L231" s="103"/>
      <c r="M231" s="103"/>
      <c r="N231" s="103"/>
      <c r="O231" s="103"/>
      <c r="P231" s="103"/>
      <c r="Q231" s="128">
        <f>SUM(H231:P231)</f>
        <v>1</v>
      </c>
      <c r="R231" s="157"/>
      <c r="S231" s="156">
        <f t="shared" si="20"/>
        <v>0</v>
      </c>
    </row>
    <row r="232" spans="2:21" s="112" customFormat="1" ht="13">
      <c r="B232" s="72" t="s">
        <v>311</v>
      </c>
      <c r="C232" s="111"/>
      <c r="D232" s="83"/>
      <c r="E232" s="112" t="s">
        <v>96</v>
      </c>
      <c r="F232" s="114"/>
      <c r="G232" s="105" t="s">
        <v>24</v>
      </c>
      <c r="H232" s="103">
        <v>1</v>
      </c>
      <c r="I232" s="103"/>
      <c r="J232" s="103"/>
      <c r="K232" s="103"/>
      <c r="L232" s="103"/>
      <c r="M232" s="103"/>
      <c r="N232" s="103"/>
      <c r="O232" s="103"/>
      <c r="P232" s="103"/>
      <c r="Q232" s="128">
        <f>SUM(H232:P232)</f>
        <v>1</v>
      </c>
      <c r="R232" s="157"/>
      <c r="S232" s="156">
        <f t="shared" si="20"/>
        <v>0</v>
      </c>
    </row>
    <row r="233" spans="2:21" ht="13">
      <c r="B233" s="72" t="s">
        <v>312</v>
      </c>
      <c r="C233" s="111"/>
      <c r="D233" s="77" t="s">
        <v>166</v>
      </c>
      <c r="E233" s="73"/>
      <c r="F233" s="76"/>
      <c r="G233" s="75" t="s">
        <v>24</v>
      </c>
      <c r="H233" s="103">
        <v>1</v>
      </c>
      <c r="I233" s="110"/>
      <c r="J233" s="103"/>
      <c r="K233" s="103"/>
      <c r="L233" s="103"/>
      <c r="M233" s="110"/>
      <c r="N233" s="103"/>
      <c r="O233" s="110"/>
      <c r="P233" s="103"/>
      <c r="Q233" s="128">
        <f>SUM(H233:P233)</f>
        <v>1</v>
      </c>
      <c r="R233" s="157"/>
      <c r="S233" s="156">
        <f t="shared" si="20"/>
        <v>0</v>
      </c>
    </row>
    <row r="234" spans="2:21" ht="13">
      <c r="B234" s="75"/>
      <c r="C234" s="111"/>
      <c r="D234" s="77"/>
      <c r="E234" s="73"/>
      <c r="F234" s="76"/>
      <c r="G234" s="75"/>
      <c r="H234" s="103"/>
      <c r="I234" s="110"/>
      <c r="J234" s="103"/>
      <c r="K234" s="103"/>
      <c r="L234" s="103"/>
      <c r="M234" s="110"/>
      <c r="N234" s="103"/>
      <c r="O234" s="110"/>
      <c r="P234" s="103"/>
      <c r="Q234" s="128"/>
      <c r="R234" s="158"/>
      <c r="S234" s="156">
        <f t="shared" si="20"/>
        <v>0</v>
      </c>
    </row>
    <row r="235" spans="2:21" s="208" customFormat="1" ht="13">
      <c r="B235" s="200"/>
      <c r="C235" s="201"/>
      <c r="D235" s="202"/>
      <c r="E235" s="202"/>
      <c r="F235" s="203" t="str">
        <f>"Sous total "&amp;B224&amp;" hors taxes"</f>
        <v>Sous total 3.21 hors taxes</v>
      </c>
      <c r="G235" s="204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6"/>
      <c r="S235" s="207">
        <f>SUM(S226:S234)</f>
        <v>0</v>
      </c>
      <c r="U235" s="209">
        <f>SUM(I235:P235)</f>
        <v>0</v>
      </c>
    </row>
    <row r="236" spans="2:21" ht="13">
      <c r="B236" s="108"/>
      <c r="C236" s="107"/>
      <c r="D236" s="106"/>
      <c r="E236" s="106"/>
      <c r="F236" s="71"/>
      <c r="G236" s="105"/>
      <c r="H236" s="103"/>
      <c r="I236" s="103"/>
      <c r="J236" s="103"/>
      <c r="K236" s="103"/>
      <c r="L236" s="103"/>
      <c r="M236" s="103"/>
      <c r="N236" s="103"/>
      <c r="O236" s="103"/>
      <c r="P236" s="103"/>
      <c r="Q236" s="128"/>
      <c r="R236" s="158"/>
      <c r="S236" s="164"/>
      <c r="U236" s="102"/>
    </row>
    <row r="237" spans="2:21" s="112" customFormat="1" ht="13">
      <c r="B237" s="75" t="s">
        <v>313</v>
      </c>
      <c r="C237" s="111"/>
      <c r="D237" s="74" t="s">
        <v>95</v>
      </c>
      <c r="F237" s="114"/>
      <c r="G237" s="105"/>
      <c r="H237" s="103"/>
      <c r="I237" s="103"/>
      <c r="J237" s="103"/>
      <c r="K237" s="103"/>
      <c r="L237" s="103"/>
      <c r="M237" s="103"/>
      <c r="N237" s="103"/>
      <c r="O237" s="103"/>
      <c r="P237" s="103"/>
      <c r="Q237" s="128"/>
      <c r="R237" s="157"/>
      <c r="S237" s="156"/>
    </row>
    <row r="238" spans="2:21" s="112" customFormat="1" ht="13">
      <c r="B238" s="72"/>
      <c r="C238" s="111"/>
      <c r="F238" s="114"/>
      <c r="G238" s="105"/>
      <c r="H238" s="103"/>
      <c r="I238" s="103"/>
      <c r="J238" s="103"/>
      <c r="K238" s="103"/>
      <c r="L238" s="103"/>
      <c r="M238" s="103"/>
      <c r="N238" s="103"/>
      <c r="O238" s="103"/>
      <c r="P238" s="103"/>
      <c r="Q238" s="128"/>
      <c r="R238" s="157"/>
      <c r="S238" s="156"/>
    </row>
    <row r="239" spans="2:21" s="112" customFormat="1" ht="13">
      <c r="B239" s="72" t="s">
        <v>314</v>
      </c>
      <c r="C239" s="111"/>
      <c r="D239" s="83" t="s">
        <v>94</v>
      </c>
      <c r="F239" s="114"/>
      <c r="G239" s="105" t="s">
        <v>24</v>
      </c>
      <c r="H239" s="103">
        <v>82</v>
      </c>
      <c r="I239" s="103"/>
      <c r="J239" s="103"/>
      <c r="K239" s="103"/>
      <c r="L239" s="103"/>
      <c r="M239" s="103"/>
      <c r="N239" s="103"/>
      <c r="O239" s="103"/>
      <c r="P239" s="103"/>
      <c r="Q239" s="128">
        <f>SUM(H239:P239)</f>
        <v>82</v>
      </c>
      <c r="R239" s="157"/>
      <c r="S239" s="156">
        <f t="shared" ref="S239:S244" si="21">R239*Q239</f>
        <v>0</v>
      </c>
    </row>
    <row r="240" spans="2:21" s="112" customFormat="1" ht="13">
      <c r="B240" s="72" t="s">
        <v>315</v>
      </c>
      <c r="C240" s="111"/>
      <c r="D240" s="83" t="s">
        <v>93</v>
      </c>
      <c r="F240" s="114"/>
      <c r="G240" s="105" t="s">
        <v>24</v>
      </c>
      <c r="H240" s="103">
        <v>2</v>
      </c>
      <c r="I240" s="103"/>
      <c r="J240" s="103"/>
      <c r="K240" s="103"/>
      <c r="L240" s="103"/>
      <c r="M240" s="103"/>
      <c r="N240" s="103"/>
      <c r="O240" s="103"/>
      <c r="P240" s="103"/>
      <c r="Q240" s="128">
        <f>SUM(H240:P240)</f>
        <v>2</v>
      </c>
      <c r="R240" s="157"/>
      <c r="S240" s="156">
        <f t="shared" si="21"/>
        <v>0</v>
      </c>
    </row>
    <row r="241" spans="2:21" s="112" customFormat="1" ht="13">
      <c r="B241" s="72" t="s">
        <v>316</v>
      </c>
      <c r="C241" s="111"/>
      <c r="D241" s="83" t="s">
        <v>92</v>
      </c>
      <c r="F241" s="114"/>
      <c r="G241" s="105" t="s">
        <v>24</v>
      </c>
      <c r="H241" s="103">
        <v>1</v>
      </c>
      <c r="I241" s="103"/>
      <c r="J241" s="103"/>
      <c r="K241" s="103"/>
      <c r="L241" s="103"/>
      <c r="M241" s="103"/>
      <c r="N241" s="103"/>
      <c r="O241" s="103"/>
      <c r="P241" s="103"/>
      <c r="Q241" s="128">
        <f>SUM(H241:P241)</f>
        <v>1</v>
      </c>
      <c r="R241" s="157"/>
      <c r="S241" s="156">
        <f t="shared" si="21"/>
        <v>0</v>
      </c>
    </row>
    <row r="242" spans="2:21" s="112" customFormat="1" ht="13">
      <c r="B242" s="72" t="s">
        <v>317</v>
      </c>
      <c r="C242" s="111"/>
      <c r="D242" s="83" t="s">
        <v>91</v>
      </c>
      <c r="F242" s="114"/>
      <c r="G242" s="105" t="s">
        <v>24</v>
      </c>
      <c r="H242" s="103">
        <v>1</v>
      </c>
      <c r="I242" s="103"/>
      <c r="J242" s="103"/>
      <c r="K242" s="103"/>
      <c r="L242" s="103"/>
      <c r="M242" s="103"/>
      <c r="N242" s="103"/>
      <c r="O242" s="103"/>
      <c r="P242" s="103"/>
      <c r="Q242" s="128">
        <f>SUM(H242:P242)</f>
        <v>1</v>
      </c>
      <c r="R242" s="157"/>
      <c r="S242" s="156">
        <f t="shared" si="21"/>
        <v>0</v>
      </c>
    </row>
    <row r="243" spans="2:21" s="112" customFormat="1" ht="13">
      <c r="B243" s="72" t="s">
        <v>318</v>
      </c>
      <c r="C243" s="111"/>
      <c r="D243" s="83" t="s">
        <v>90</v>
      </c>
      <c r="F243" s="114"/>
      <c r="G243" s="105" t="s">
        <v>24</v>
      </c>
      <c r="H243" s="103">
        <v>1</v>
      </c>
      <c r="I243" s="103"/>
      <c r="J243" s="103"/>
      <c r="K243" s="103"/>
      <c r="L243" s="103"/>
      <c r="M243" s="103"/>
      <c r="N243" s="103"/>
      <c r="O243" s="103"/>
      <c r="P243" s="103"/>
      <c r="Q243" s="128">
        <f>SUM(H243:P243)</f>
        <v>1</v>
      </c>
      <c r="R243" s="157"/>
      <c r="S243" s="156">
        <f t="shared" si="21"/>
        <v>0</v>
      </c>
    </row>
    <row r="244" spans="2:21" ht="13">
      <c r="B244" s="75"/>
      <c r="C244" s="111"/>
      <c r="D244" s="77"/>
      <c r="E244" s="73"/>
      <c r="F244" s="76"/>
      <c r="G244" s="75"/>
      <c r="H244" s="103"/>
      <c r="I244" s="110"/>
      <c r="J244" s="103"/>
      <c r="K244" s="103"/>
      <c r="L244" s="103"/>
      <c r="M244" s="110"/>
      <c r="N244" s="103"/>
      <c r="O244" s="110"/>
      <c r="P244" s="103"/>
      <c r="Q244" s="128"/>
      <c r="R244" s="158"/>
      <c r="S244" s="156">
        <f t="shared" si="21"/>
        <v>0</v>
      </c>
    </row>
    <row r="245" spans="2:21" s="208" customFormat="1" ht="13">
      <c r="B245" s="200"/>
      <c r="C245" s="201"/>
      <c r="D245" s="202"/>
      <c r="E245" s="202"/>
      <c r="F245" s="203" t="str">
        <f>"Sous total "&amp;B237&amp;" hors taxes"</f>
        <v>Sous total 3.22 hors taxes</v>
      </c>
      <c r="G245" s="204"/>
      <c r="H245" s="205"/>
      <c r="I245" s="205"/>
      <c r="J245" s="205"/>
      <c r="K245" s="205"/>
      <c r="L245" s="205"/>
      <c r="M245" s="205"/>
      <c r="N245" s="205"/>
      <c r="O245" s="205"/>
      <c r="P245" s="205"/>
      <c r="Q245" s="205"/>
      <c r="R245" s="206"/>
      <c r="S245" s="207">
        <f>SUM(S239:S244)</f>
        <v>0</v>
      </c>
      <c r="U245" s="209">
        <f>SUM(I245:P245)</f>
        <v>0</v>
      </c>
    </row>
    <row r="246" spans="2:21" s="112" customFormat="1" ht="13">
      <c r="B246" s="72"/>
      <c r="C246" s="111"/>
      <c r="F246" s="114"/>
      <c r="G246" s="105"/>
      <c r="H246" s="103"/>
      <c r="I246" s="103"/>
      <c r="J246" s="103"/>
      <c r="K246" s="103"/>
      <c r="L246" s="103"/>
      <c r="M246" s="103"/>
      <c r="N246" s="103"/>
      <c r="O246" s="103"/>
      <c r="P246" s="103"/>
      <c r="Q246" s="128"/>
      <c r="R246" s="157"/>
      <c r="S246" s="156"/>
    </row>
    <row r="247" spans="2:21" s="112" customFormat="1" ht="13">
      <c r="B247" s="75" t="s">
        <v>319</v>
      </c>
      <c r="C247" s="111"/>
      <c r="D247" s="74" t="s">
        <v>165</v>
      </c>
      <c r="F247" s="114"/>
      <c r="G247" s="105" t="s">
        <v>24</v>
      </c>
      <c r="H247" s="103"/>
      <c r="I247" s="103"/>
      <c r="J247" s="103"/>
      <c r="K247" s="103"/>
      <c r="L247" s="103"/>
      <c r="M247" s="103"/>
      <c r="N247" s="103"/>
      <c r="O247" s="103"/>
      <c r="P247" s="103">
        <v>2</v>
      </c>
      <c r="Q247" s="128">
        <f>SUM(H247:P247)</f>
        <v>2</v>
      </c>
      <c r="R247" s="157"/>
      <c r="S247" s="156">
        <f t="shared" ref="S247" si="22">R247*Q247</f>
        <v>0</v>
      </c>
    </row>
    <row r="248" spans="2:21" ht="13">
      <c r="B248" s="75"/>
      <c r="C248" s="111"/>
      <c r="D248" s="77"/>
      <c r="E248" s="73"/>
      <c r="F248" s="76"/>
      <c r="G248" s="75"/>
      <c r="H248" s="103"/>
      <c r="I248" s="110"/>
      <c r="J248" s="103"/>
      <c r="K248" s="103"/>
      <c r="L248" s="103"/>
      <c r="M248" s="110"/>
      <c r="N248" s="103"/>
      <c r="O248" s="110"/>
      <c r="P248" s="103"/>
      <c r="Q248" s="128"/>
      <c r="R248" s="158"/>
      <c r="S248" s="156"/>
    </row>
    <row r="249" spans="2:21" s="208" customFormat="1" ht="13">
      <c r="B249" s="200"/>
      <c r="C249" s="201"/>
      <c r="D249" s="202"/>
      <c r="E249" s="202"/>
      <c r="F249" s="203" t="str">
        <f>"Sous total "&amp;B247&amp;" hors taxes"</f>
        <v>Sous total 3.23 hors taxes</v>
      </c>
      <c r="G249" s="204"/>
      <c r="H249" s="205"/>
      <c r="I249" s="205"/>
      <c r="J249" s="205"/>
      <c r="K249" s="205"/>
      <c r="L249" s="205"/>
      <c r="M249" s="205"/>
      <c r="N249" s="205"/>
      <c r="O249" s="205"/>
      <c r="P249" s="205"/>
      <c r="Q249" s="205"/>
      <c r="R249" s="206"/>
      <c r="S249" s="207">
        <f>SUM(S247:S248)</f>
        <v>0</v>
      </c>
      <c r="U249" s="209">
        <f>SUM(I249:P249)</f>
        <v>0</v>
      </c>
    </row>
    <row r="250" spans="2:21" ht="13">
      <c r="B250" s="101"/>
      <c r="C250" s="100"/>
      <c r="D250" s="99"/>
      <c r="E250" s="98"/>
      <c r="F250" s="70"/>
      <c r="G250" s="97"/>
      <c r="H250" s="95"/>
      <c r="I250" s="96"/>
      <c r="J250" s="95"/>
      <c r="K250" s="96"/>
      <c r="L250" s="95"/>
      <c r="M250" s="96"/>
      <c r="N250" s="95"/>
      <c r="O250" s="96"/>
      <c r="P250" s="95"/>
      <c r="Q250" s="153"/>
      <c r="R250" s="165"/>
      <c r="S250" s="166"/>
    </row>
    <row r="251" spans="2:21" ht="13">
      <c r="B251" s="176"/>
      <c r="C251" s="177"/>
      <c r="D251" s="178"/>
      <c r="E251" s="179"/>
      <c r="F251" s="71"/>
      <c r="G251" s="105"/>
      <c r="H251" s="180"/>
      <c r="I251" s="181"/>
      <c r="J251" s="180"/>
      <c r="K251" s="181"/>
      <c r="L251" s="180"/>
      <c r="M251" s="181"/>
      <c r="N251" s="180"/>
      <c r="O251" s="181"/>
      <c r="P251" s="180"/>
      <c r="Q251" s="180"/>
      <c r="R251" s="182"/>
      <c r="S251" s="183"/>
    </row>
    <row r="252" spans="2:21" ht="13">
      <c r="B252" s="184"/>
      <c r="C252" s="185"/>
      <c r="D252" s="186"/>
      <c r="E252" s="187"/>
      <c r="F252" s="71" t="s">
        <v>78</v>
      </c>
      <c r="G252" s="105"/>
      <c r="H252" s="188"/>
      <c r="I252" s="189"/>
      <c r="J252" s="188"/>
      <c r="K252" s="189"/>
      <c r="L252" s="188"/>
      <c r="M252" s="189"/>
      <c r="N252" s="188"/>
      <c r="O252" s="189"/>
      <c r="P252" s="188"/>
      <c r="Q252" s="188"/>
      <c r="R252" s="182"/>
      <c r="S252" s="190">
        <f>S245+S235+S222+S211+S202+S198+S194+S175+S169+S160+S123+S118+S110+S87+S81+S54+S46+S31+S19+S249+S132</f>
        <v>0</v>
      </c>
      <c r="U252" s="102">
        <f>SUM(I252:P252)</f>
        <v>0</v>
      </c>
    </row>
    <row r="253" spans="2:21" ht="13">
      <c r="B253" s="184"/>
      <c r="C253" s="185"/>
      <c r="D253" s="187"/>
      <c r="E253" s="187"/>
      <c r="F253" s="71" t="s">
        <v>163</v>
      </c>
      <c r="G253" s="105"/>
      <c r="H253" s="188"/>
      <c r="I253" s="189"/>
      <c r="J253" s="188"/>
      <c r="K253" s="189"/>
      <c r="L253" s="188"/>
      <c r="M253" s="189"/>
      <c r="N253" s="188"/>
      <c r="O253" s="189"/>
      <c r="P253" s="188"/>
      <c r="Q253" s="188"/>
      <c r="R253" s="191"/>
      <c r="S253" s="190">
        <f>0.2*S252</f>
        <v>0</v>
      </c>
    </row>
    <row r="254" spans="2:21" ht="13">
      <c r="B254" s="184"/>
      <c r="C254" s="185"/>
      <c r="D254" s="187"/>
      <c r="E254" s="187"/>
      <c r="F254" s="71" t="s">
        <v>77</v>
      </c>
      <c r="G254" s="105"/>
      <c r="H254" s="188"/>
      <c r="I254" s="189"/>
      <c r="J254" s="188"/>
      <c r="K254" s="189"/>
      <c r="L254" s="188"/>
      <c r="M254" s="189"/>
      <c r="N254" s="188"/>
      <c r="O254" s="189"/>
      <c r="P254" s="188"/>
      <c r="Q254" s="188"/>
      <c r="R254" s="192"/>
      <c r="S254" s="190">
        <f>SUM(S252:S253)</f>
        <v>0</v>
      </c>
    </row>
    <row r="255" spans="2:21" ht="16" customHeight="1">
      <c r="B255" s="193"/>
      <c r="C255" s="194"/>
      <c r="D255" s="195"/>
      <c r="E255" s="195"/>
      <c r="F255" s="70"/>
      <c r="G255" s="97"/>
      <c r="H255" s="196"/>
      <c r="I255" s="197"/>
      <c r="J255" s="196"/>
      <c r="K255" s="197"/>
      <c r="L255" s="196"/>
      <c r="M255" s="197"/>
      <c r="N255" s="196"/>
      <c r="O255" s="197"/>
      <c r="P255" s="196"/>
      <c r="Q255" s="196"/>
      <c r="R255" s="198"/>
      <c r="S255" s="199"/>
    </row>
    <row r="256" spans="2:21" ht="13">
      <c r="B256" s="75"/>
      <c r="C256" s="111"/>
      <c r="D256" s="73"/>
      <c r="E256" s="73"/>
      <c r="F256" s="76"/>
      <c r="G256" s="75"/>
      <c r="H256" s="103"/>
      <c r="I256" s="110"/>
      <c r="J256" s="103"/>
      <c r="K256" s="103"/>
      <c r="L256" s="103"/>
      <c r="M256" s="110"/>
      <c r="N256" s="103"/>
      <c r="O256" s="110"/>
      <c r="P256" s="103"/>
      <c r="Q256" s="103"/>
      <c r="R256" s="158"/>
      <c r="S256" s="156"/>
    </row>
    <row r="257" spans="2:19" s="112" customFormat="1" ht="13">
      <c r="B257" s="146" t="s">
        <v>320</v>
      </c>
      <c r="C257" s="145"/>
      <c r="D257" s="144" t="s">
        <v>89</v>
      </c>
      <c r="E257" s="143"/>
      <c r="F257" s="142"/>
      <c r="G257" s="141"/>
      <c r="H257" s="141"/>
      <c r="I257" s="141"/>
      <c r="J257" s="141"/>
      <c r="K257" s="141"/>
      <c r="L257" s="141"/>
      <c r="M257" s="141"/>
      <c r="N257" s="141"/>
      <c r="O257" s="141"/>
      <c r="P257" s="141"/>
      <c r="Q257" s="141"/>
      <c r="R257" s="167"/>
      <c r="S257" s="168"/>
    </row>
    <row r="258" spans="2:19" s="112" customFormat="1" ht="13">
      <c r="B258" s="134"/>
      <c r="C258" s="137"/>
      <c r="D258" s="136"/>
      <c r="E258" s="136"/>
      <c r="F258" s="135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69"/>
      <c r="S258" s="170"/>
    </row>
    <row r="259" spans="2:19" s="112" customFormat="1" ht="13">
      <c r="B259" s="140" t="s">
        <v>321</v>
      </c>
      <c r="C259" s="137"/>
      <c r="D259" s="139" t="s">
        <v>88</v>
      </c>
      <c r="E259" s="136"/>
      <c r="F259" s="135"/>
      <c r="G259" s="134" t="s">
        <v>24</v>
      </c>
      <c r="H259" s="134"/>
      <c r="I259" s="138">
        <v>17</v>
      </c>
      <c r="J259" s="138">
        <v>7</v>
      </c>
      <c r="K259" s="138">
        <v>17</v>
      </c>
      <c r="L259" s="138">
        <v>22</v>
      </c>
      <c r="M259" s="138">
        <v>17</v>
      </c>
      <c r="N259" s="138">
        <v>7</v>
      </c>
      <c r="O259" s="138">
        <v>17</v>
      </c>
      <c r="P259" s="138"/>
      <c r="Q259" s="138">
        <f>SUM(H259:P259)</f>
        <v>104</v>
      </c>
      <c r="R259" s="171"/>
      <c r="S259" s="172">
        <f>R259*Q259</f>
        <v>0</v>
      </c>
    </row>
    <row r="260" spans="2:19" ht="14" customHeight="1">
      <c r="B260" s="134"/>
      <c r="C260" s="137"/>
      <c r="D260" s="136"/>
      <c r="E260" s="136"/>
      <c r="F260" s="135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69"/>
      <c r="S260" s="170"/>
    </row>
    <row r="261" spans="2:19" ht="13">
      <c r="B261" s="130"/>
      <c r="C261" s="133"/>
      <c r="D261" s="132"/>
      <c r="E261" s="132"/>
      <c r="F261" s="131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73"/>
      <c r="S261" s="174"/>
    </row>
    <row r="262" spans="2:19">
      <c r="R262" s="129"/>
    </row>
  </sheetData>
  <mergeCells count="20">
    <mergeCell ref="D2:M2"/>
    <mergeCell ref="D3:M3"/>
    <mergeCell ref="T4:W4"/>
    <mergeCell ref="B10:B12"/>
    <mergeCell ref="S10:S12"/>
    <mergeCell ref="H10:H11"/>
    <mergeCell ref="I10:J10"/>
    <mergeCell ref="K10:L10"/>
    <mergeCell ref="R10:R12"/>
    <mergeCell ref="N5:R8"/>
    <mergeCell ref="Q10:Q12"/>
    <mergeCell ref="E52:F52"/>
    <mergeCell ref="E48:F48"/>
    <mergeCell ref="M10:N10"/>
    <mergeCell ref="D33:F33"/>
    <mergeCell ref="D34:F34"/>
    <mergeCell ref="D14:F14"/>
    <mergeCell ref="E50:F50"/>
    <mergeCell ref="C10:F12"/>
    <mergeCell ref="G10:G12"/>
  </mergeCells>
  <phoneticPr fontId="29" type="noConversion"/>
  <printOptions horizontalCentered="1"/>
  <pageMargins left="0.23622047244094499" right="0.23622047244094499" top="0.39370078740157499" bottom="0.74803149606299202" header="0.31496062992126" footer="0.31496062992126"/>
  <pageSetup paperSize="8" scale="84" fitToHeight="0" orientation="portrait" r:id="rId1"/>
  <headerFooter>
    <oddFooter>&amp;L&amp;K000000AME ARCHITECTURE &amp; INGENIERIE&amp;C&amp;K000000&amp;D&amp;R&amp;K000000&amp;P / &amp;N</oddFooter>
  </headerFooter>
  <rowBreaks count="2" manualBreakCount="2">
    <brk id="90" min="1" max="18" man="1"/>
    <brk id="176" min="1" max="1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  <SharedWithUsers xmlns="565491f9-3cbe-446a-a710-0ccf27b6bc27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d57ed68933c4b53b93d0dbbefc7ac116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088adffc9a2c8f22c93435ecd17c0f53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379C95-ABEB-4213-A992-D596EC1E31B1}">
  <ds:schemaRefs>
    <ds:schemaRef ds:uri="http://schemas.microsoft.com/office/2006/metadata/properties"/>
    <ds:schemaRef ds:uri="http://schemas.microsoft.com/office/infopath/2007/PartnerControls"/>
    <ds:schemaRef ds:uri="3e91ad5e-5b90-448c-90e6-7c7831fd4cb7"/>
    <ds:schemaRef ds:uri="565491f9-3cbe-446a-a710-0ccf27b6bc27"/>
  </ds:schemaRefs>
</ds:datastoreItem>
</file>

<file path=customXml/itemProps2.xml><?xml version="1.0" encoding="utf-8"?>
<ds:datastoreItem xmlns:ds="http://schemas.openxmlformats.org/officeDocument/2006/customXml" ds:itemID="{9FFA91D0-BDFF-4605-8C60-855ECC40AC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21B328-27F6-4456-8AB2-42787FD30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91ad5e-5b90-448c-90e6-7c7831fd4cb7"/>
    <ds:schemaRef ds:uri="565491f9-3cbe-446a-a710-0ccf27b6bc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7</vt:i4>
      </vt:variant>
    </vt:vector>
  </HeadingPairs>
  <TitlesOfParts>
    <vt:vector size="10" baseType="lpstr">
      <vt:lpstr>TEST</vt:lpstr>
      <vt:lpstr>info</vt:lpstr>
      <vt:lpstr>LOT 06</vt:lpstr>
      <vt:lpstr>'LOT 06'!_Toc211875723</vt:lpstr>
      <vt:lpstr>'LOT 06'!ATotal</vt:lpstr>
      <vt:lpstr>'LOT 06'!Impression_des_titres</vt:lpstr>
      <vt:lpstr>TEST!Impression_des_titres</vt:lpstr>
      <vt:lpstr>info!Zone_d_impression</vt:lpstr>
      <vt:lpstr>'LOT 06'!Zone_d_impression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ARTEBA</dc:creator>
  <cp:lastModifiedBy>MOURLANNE Myriam</cp:lastModifiedBy>
  <cp:lastPrinted>2025-09-18T09:18:02Z</cp:lastPrinted>
  <dcterms:created xsi:type="dcterms:W3CDTF">2001-03-28T07:23:11Z</dcterms:created>
  <dcterms:modified xsi:type="dcterms:W3CDTF">2025-10-29T09:13:23Z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  <property fmtid="{D5CDD505-2E9C-101B-9397-08002B2CF9AE}" pid="4" name="Order">
    <vt:r8>1026300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